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36" yWindow="-16320" windowWidth="29040" windowHeight="15720" firstSheet="11" activeTab="19"/>
  </bookViews>
  <sheets>
    <sheet name="Offerte Lotto 1" sheetId="3" r:id="rId1"/>
    <sheet name="Offerte Lotto 2" sheetId="23" r:id="rId2"/>
    <sheet name="Offerte Lotto 3" sheetId="24" r:id="rId3"/>
    <sheet name="Offerte Lotto 4" sheetId="25" r:id="rId4"/>
    <sheet name="Offerte Lotto 5" sheetId="26" r:id="rId5"/>
    <sheet name="Offerte Lotto 6" sheetId="27" r:id="rId6"/>
    <sheet name="Offerte Lotto 7" sheetId="22" r:id="rId7"/>
    <sheet name="Offerte Lotto 9" sheetId="28" r:id="rId8"/>
    <sheet name="Offerte Lotto 10" sheetId="29" r:id="rId9"/>
    <sheet name="Offerte Lotto 11" sheetId="30" r:id="rId10"/>
    <sheet name="Offerte Lotto 12" sheetId="31" r:id="rId11"/>
    <sheet name="Offerte Lotto 13" sheetId="33" r:id="rId12"/>
    <sheet name="Offerte Lotto 14" sheetId="34" r:id="rId13"/>
    <sheet name="Offerte Lotto 15" sheetId="42" r:id="rId14"/>
    <sheet name="Offerte Lotto 16" sheetId="35" r:id="rId15"/>
    <sheet name="Offerte Lotto 17" sheetId="36" r:id="rId16"/>
    <sheet name="Offerte Lotto 18" sheetId="37" r:id="rId17"/>
    <sheet name="Offerte Lotto 19" sheetId="38" r:id="rId18"/>
    <sheet name="Offerte Lotto 20" sheetId="40" r:id="rId19"/>
    <sheet name="Offerte Lotto 21" sheetId="41" r:id="rId20"/>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2" l="1"/>
  <c r="C9" i="22"/>
  <c r="D12" i="22" s="1"/>
  <c r="E12" i="22" s="1"/>
  <c r="C20" i="42"/>
  <c r="C19" i="42"/>
  <c r="A20" i="42"/>
  <c r="A19" i="42"/>
  <c r="C16" i="42"/>
  <c r="D20" i="42" s="1"/>
  <c r="C15" i="42"/>
  <c r="D19" i="42" s="1"/>
  <c r="E19" i="42" l="1"/>
  <c r="E20" i="42"/>
  <c r="K12" i="42"/>
  <c r="K6" i="42"/>
  <c r="F11" i="42"/>
  <c r="H11" i="42" s="1"/>
  <c r="F10" i="42"/>
  <c r="H10" i="42" s="1"/>
  <c r="F5" i="42"/>
  <c r="H5" i="42" s="1"/>
  <c r="F4" i="42"/>
  <c r="H4" i="42" s="1"/>
  <c r="F9" i="42"/>
  <c r="H9" i="42" s="1"/>
  <c r="F3" i="42"/>
  <c r="H3" i="42" s="1"/>
  <c r="J12" i="42" l="1"/>
  <c r="J6" i="42"/>
  <c r="J6" i="22"/>
  <c r="F5" i="22"/>
  <c r="H5" i="22" s="1"/>
  <c r="F4" i="22"/>
  <c r="H4" i="22"/>
  <c r="H3" i="22"/>
  <c r="F3" i="22"/>
  <c r="A17" i="41" l="1"/>
  <c r="A16" i="41"/>
  <c r="C11" i="41"/>
  <c r="D17" i="41" s="1"/>
  <c r="A11" i="41"/>
  <c r="C10" i="41"/>
  <c r="D16" i="41" s="1"/>
  <c r="A10" i="41"/>
  <c r="C9" i="41"/>
  <c r="D15" i="41" s="1"/>
  <c r="A9" i="41"/>
  <c r="A15" i="41" s="1"/>
  <c r="C8" i="41"/>
  <c r="D14" i="41" s="1"/>
  <c r="A8" i="41"/>
  <c r="A14" i="41" s="1"/>
  <c r="G5" i="41"/>
  <c r="C17" i="41" s="1"/>
  <c r="G4" i="41"/>
  <c r="C16" i="41" s="1"/>
  <c r="G3" i="41"/>
  <c r="C15" i="41" s="1"/>
  <c r="G2" i="41"/>
  <c r="C14" i="41" s="1"/>
  <c r="A17" i="40"/>
  <c r="A16" i="40"/>
  <c r="C15" i="40"/>
  <c r="C11" i="40"/>
  <c r="D17" i="40" s="1"/>
  <c r="A11" i="40"/>
  <c r="C10" i="40"/>
  <c r="D16" i="40" s="1"/>
  <c r="A10" i="40"/>
  <c r="C9" i="40"/>
  <c r="D15" i="40" s="1"/>
  <c r="A9" i="40"/>
  <c r="A15" i="40" s="1"/>
  <c r="C8" i="40"/>
  <c r="D14" i="40" s="1"/>
  <c r="A8" i="40"/>
  <c r="A14" i="40" s="1"/>
  <c r="G5" i="40"/>
  <c r="C17" i="40" s="1"/>
  <c r="G4" i="40"/>
  <c r="G3" i="40"/>
  <c r="G2" i="40"/>
  <c r="C14" i="40" s="1"/>
  <c r="C7" i="38"/>
  <c r="D11" i="38" s="1"/>
  <c r="A7" i="38"/>
  <c r="A11" i="38" s="1"/>
  <c r="C6" i="38"/>
  <c r="D10" i="38" s="1"/>
  <c r="I3" i="38"/>
  <c r="I2" i="38"/>
  <c r="C10" i="38" s="1"/>
  <c r="A6" i="38"/>
  <c r="A10" i="38" s="1"/>
  <c r="A17" i="37"/>
  <c r="A16" i="37"/>
  <c r="C11" i="37"/>
  <c r="D17" i="37" s="1"/>
  <c r="A11" i="37"/>
  <c r="C10" i="37"/>
  <c r="D16" i="37" s="1"/>
  <c r="A10" i="37"/>
  <c r="C9" i="37"/>
  <c r="D15" i="37" s="1"/>
  <c r="A9" i="37"/>
  <c r="A15" i="37" s="1"/>
  <c r="C8" i="37"/>
  <c r="D14" i="37" s="1"/>
  <c r="H5" i="37"/>
  <c r="C17" i="37" s="1"/>
  <c r="H4" i="37"/>
  <c r="H3" i="37"/>
  <c r="C15" i="37" s="1"/>
  <c r="H2" i="37"/>
  <c r="C14" i="37" s="1"/>
  <c r="A8" i="37"/>
  <c r="A14" i="37" s="1"/>
  <c r="A14" i="36"/>
  <c r="C12" i="36"/>
  <c r="C9" i="36"/>
  <c r="D14" i="36" s="1"/>
  <c r="A9" i="36"/>
  <c r="C8" i="36"/>
  <c r="D13" i="36" s="1"/>
  <c r="A8" i="36"/>
  <c r="A13" i="36" s="1"/>
  <c r="C7" i="36"/>
  <c r="D12" i="36" s="1"/>
  <c r="K4" i="36"/>
  <c r="C14" i="36" s="1"/>
  <c r="K3" i="36"/>
  <c r="C13" i="36" s="1"/>
  <c r="K2" i="36"/>
  <c r="A7" i="36"/>
  <c r="A12" i="36" s="1"/>
  <c r="C6" i="35"/>
  <c r="D10" i="35" s="1"/>
  <c r="M2" i="35"/>
  <c r="C10" i="35" s="1"/>
  <c r="A6" i="35"/>
  <c r="A10" i="35" s="1"/>
  <c r="A14" i="34"/>
  <c r="C9" i="34"/>
  <c r="D14" i="34" s="1"/>
  <c r="A9" i="34"/>
  <c r="C8" i="34"/>
  <c r="D13" i="34" s="1"/>
  <c r="A8" i="34"/>
  <c r="A13" i="34" s="1"/>
  <c r="C7" i="34"/>
  <c r="D12" i="34" s="1"/>
  <c r="H4" i="34"/>
  <c r="C14" i="34" s="1"/>
  <c r="H3" i="34"/>
  <c r="C13" i="34" s="1"/>
  <c r="H2" i="34"/>
  <c r="C12" i="34" s="1"/>
  <c r="A7" i="34"/>
  <c r="A12" i="34" s="1"/>
  <c r="A17" i="33"/>
  <c r="A16" i="33"/>
  <c r="C11" i="33"/>
  <c r="D17" i="33" s="1"/>
  <c r="A11" i="33"/>
  <c r="C10" i="33"/>
  <c r="D16" i="33" s="1"/>
  <c r="A10" i="33"/>
  <c r="C9" i="33"/>
  <c r="D15" i="33" s="1"/>
  <c r="A9" i="33"/>
  <c r="A15" i="33" s="1"/>
  <c r="C8" i="33"/>
  <c r="D14" i="33" s="1"/>
  <c r="A8" i="33"/>
  <c r="A14" i="33" s="1"/>
  <c r="G5" i="33"/>
  <c r="C17" i="33" s="1"/>
  <c r="G4" i="33"/>
  <c r="C16" i="33" s="1"/>
  <c r="G3" i="33"/>
  <c r="C15" i="33" s="1"/>
  <c r="G2" i="33"/>
  <c r="C14" i="33" s="1"/>
  <c r="A14" i="31"/>
  <c r="C9" i="31"/>
  <c r="D14" i="31" s="1"/>
  <c r="A9" i="31"/>
  <c r="C8" i="31"/>
  <c r="D13" i="31" s="1"/>
  <c r="A8" i="31"/>
  <c r="A13" i="31" s="1"/>
  <c r="C7" i="31"/>
  <c r="D12" i="31" s="1"/>
  <c r="A7" i="31"/>
  <c r="A12" i="31" s="1"/>
  <c r="G4" i="31"/>
  <c r="G3" i="31"/>
  <c r="G2" i="31"/>
  <c r="C12" i="31" s="1"/>
  <c r="C5" i="30"/>
  <c r="D8" i="30" s="1"/>
  <c r="I2" i="30"/>
  <c r="C8" i="30" s="1"/>
  <c r="A5" i="30"/>
  <c r="A8" i="30" s="1"/>
  <c r="C17" i="29"/>
  <c r="A17" i="29"/>
  <c r="A16" i="29"/>
  <c r="C15" i="29"/>
  <c r="C14" i="29"/>
  <c r="C11" i="29"/>
  <c r="D17" i="29" s="1"/>
  <c r="A11" i="29"/>
  <c r="C10" i="29"/>
  <c r="D16" i="29" s="1"/>
  <c r="A10" i="29"/>
  <c r="C9" i="29"/>
  <c r="D15" i="29" s="1"/>
  <c r="A9" i="29"/>
  <c r="A15" i="29" s="1"/>
  <c r="C8" i="29"/>
  <c r="D14" i="29" s="1"/>
  <c r="H5" i="29"/>
  <c r="H4" i="29"/>
  <c r="C16" i="29" s="1"/>
  <c r="H3" i="29"/>
  <c r="H2" i="29"/>
  <c r="A8" i="29"/>
  <c r="A14" i="29" s="1"/>
  <c r="A14" i="28"/>
  <c r="C9" i="28"/>
  <c r="D14" i="28" s="1"/>
  <c r="A9" i="28"/>
  <c r="C8" i="28"/>
  <c r="D13" i="28" s="1"/>
  <c r="A8" i="28"/>
  <c r="A13" i="28" s="1"/>
  <c r="C7" i="28"/>
  <c r="D12" i="28" s="1"/>
  <c r="K4" i="28"/>
  <c r="K3" i="28"/>
  <c r="C13" i="28" s="1"/>
  <c r="K2" i="28"/>
  <c r="C12" i="28" s="1"/>
  <c r="A7" i="28"/>
  <c r="A12" i="28" s="1"/>
  <c r="A17" i="27"/>
  <c r="C16" i="27"/>
  <c r="A16" i="27"/>
  <c r="C11" i="27"/>
  <c r="D17" i="27" s="1"/>
  <c r="A11" i="27"/>
  <c r="C10" i="27"/>
  <c r="D16" i="27" s="1"/>
  <c r="A10" i="27"/>
  <c r="C9" i="27"/>
  <c r="D15" i="27" s="1"/>
  <c r="A9" i="27"/>
  <c r="A15" i="27" s="1"/>
  <c r="C8" i="27"/>
  <c r="D14" i="27" s="1"/>
  <c r="A8" i="27"/>
  <c r="A14" i="27" s="1"/>
  <c r="G5" i="27"/>
  <c r="C17" i="27" s="1"/>
  <c r="G4" i="27"/>
  <c r="G3" i="27"/>
  <c r="G2" i="27"/>
  <c r="C14" i="27" s="1"/>
  <c r="E17" i="40" l="1"/>
  <c r="E10" i="38"/>
  <c r="E14" i="37"/>
  <c r="E17" i="37"/>
  <c r="E12" i="36"/>
  <c r="E10" i="35"/>
  <c r="E14" i="29"/>
  <c r="E13" i="28"/>
  <c r="E14" i="41"/>
  <c r="E17" i="41"/>
  <c r="E14" i="33"/>
  <c r="E14" i="40"/>
  <c r="E13" i="36"/>
  <c r="E17" i="33"/>
  <c r="E16" i="29"/>
  <c r="E12" i="28"/>
  <c r="E14" i="27"/>
  <c r="E17" i="27"/>
  <c r="E15" i="41"/>
  <c r="E16" i="41"/>
  <c r="C16" i="40"/>
  <c r="E16" i="40" s="1"/>
  <c r="E15" i="40"/>
  <c r="C11" i="38"/>
  <c r="E11" i="38" s="1"/>
  <c r="E15" i="37"/>
  <c r="C16" i="37"/>
  <c r="E16" i="37" s="1"/>
  <c r="E14" i="36"/>
  <c r="E12" i="34"/>
  <c r="E13" i="34"/>
  <c r="E14" i="34"/>
  <c r="E15" i="33"/>
  <c r="E16" i="33"/>
  <c r="C15" i="27"/>
  <c r="E15" i="27" s="1"/>
  <c r="C13" i="31"/>
  <c r="E13" i="31" s="1"/>
  <c r="E12" i="31"/>
  <c r="C14" i="31"/>
  <c r="E14" i="31" s="1"/>
  <c r="E8" i="30"/>
  <c r="E15" i="29"/>
  <c r="E17" i="29"/>
  <c r="C14" i="28"/>
  <c r="E14" i="28" s="1"/>
  <c r="E16" i="27"/>
  <c r="A17" i="26"/>
  <c r="A16" i="26"/>
  <c r="C11" i="26"/>
  <c r="D17" i="26" s="1"/>
  <c r="A11" i="26"/>
  <c r="C10" i="26"/>
  <c r="D16" i="26" s="1"/>
  <c r="A10" i="26"/>
  <c r="C9" i="26"/>
  <c r="D15" i="26" s="1"/>
  <c r="A9" i="26"/>
  <c r="A15" i="26" s="1"/>
  <c r="C8" i="26"/>
  <c r="D14" i="26" s="1"/>
  <c r="G5" i="26"/>
  <c r="C17" i="26" s="1"/>
  <c r="G4" i="26"/>
  <c r="G3" i="26"/>
  <c r="C15" i="26" s="1"/>
  <c r="G2" i="26"/>
  <c r="C14" i="26" s="1"/>
  <c r="A8" i="26"/>
  <c r="A14" i="26" s="1"/>
  <c r="A7" i="25"/>
  <c r="A11" i="25" s="1"/>
  <c r="C7" i="25"/>
  <c r="D11" i="25" s="1"/>
  <c r="C6" i="25"/>
  <c r="D10" i="25" s="1"/>
  <c r="I3" i="25"/>
  <c r="I2" i="25"/>
  <c r="C10" i="25" s="1"/>
  <c r="A6" i="25"/>
  <c r="A10" i="25" s="1"/>
  <c r="C9" i="24"/>
  <c r="D15" i="24" s="1"/>
  <c r="C10" i="24"/>
  <c r="D16" i="24" s="1"/>
  <c r="C11" i="24"/>
  <c r="D17" i="24" s="1"/>
  <c r="C8" i="24"/>
  <c r="D14" i="24" s="1"/>
  <c r="C8" i="23"/>
  <c r="D13" i="23" s="1"/>
  <c r="C9" i="23"/>
  <c r="D14" i="23" s="1"/>
  <c r="C7" i="23"/>
  <c r="D12" i="23" s="1"/>
  <c r="C17" i="24"/>
  <c r="A17" i="24"/>
  <c r="A11" i="24"/>
  <c r="A16" i="24"/>
  <c r="A10" i="24"/>
  <c r="A9" i="24"/>
  <c r="A15" i="24" s="1"/>
  <c r="H4" i="24"/>
  <c r="C16" i="24" s="1"/>
  <c r="H3" i="24"/>
  <c r="H2" i="24"/>
  <c r="C14" i="24" s="1"/>
  <c r="A8" i="24"/>
  <c r="A14" i="24" s="1"/>
  <c r="K4" i="23"/>
  <c r="C14" i="23" s="1"/>
  <c r="A14" i="23"/>
  <c r="A9" i="23"/>
  <c r="A8" i="23"/>
  <c r="A13" i="23" s="1"/>
  <c r="K3" i="23"/>
  <c r="K2" i="23"/>
  <c r="C12" i="23" s="1"/>
  <c r="A7" i="23"/>
  <c r="A12" i="23" s="1"/>
  <c r="C8" i="3"/>
  <c r="D13" i="3" s="1"/>
  <c r="C7" i="3"/>
  <c r="D12" i="3" s="1"/>
  <c r="E17" i="26" l="1"/>
  <c r="E17" i="24"/>
  <c r="E14" i="23"/>
  <c r="E14" i="26"/>
  <c r="E15" i="26"/>
  <c r="C16" i="26"/>
  <c r="E16" i="26" s="1"/>
  <c r="E10" i="25"/>
  <c r="C11" i="25"/>
  <c r="E11" i="25" s="1"/>
  <c r="E12" i="23"/>
  <c r="E16" i="24"/>
  <c r="E14" i="24"/>
  <c r="C15" i="24"/>
  <c r="E15" i="24" s="1"/>
  <c r="C13" i="23"/>
  <c r="E13" i="23" s="1"/>
  <c r="M3" i="3"/>
  <c r="M2" i="3"/>
  <c r="C12" i="3" s="1"/>
  <c r="E12" i="3" s="1"/>
  <c r="C13" i="3" l="1"/>
  <c r="E13" i="3" s="1"/>
  <c r="A8" i="3"/>
  <c r="A13" i="3" s="1"/>
  <c r="A7" i="3"/>
  <c r="A12" i="3" s="1"/>
</calcChain>
</file>

<file path=xl/sharedStrings.xml><?xml version="1.0" encoding="utf-8"?>
<sst xmlns="http://schemas.openxmlformats.org/spreadsheetml/2006/main" count="397" uniqueCount="55">
  <si>
    <t>Ditta</t>
  </si>
  <si>
    <t>Punteggio</t>
  </si>
  <si>
    <t>OFFERTE ECONOMICHE</t>
  </si>
  <si>
    <t>Premio Offerto</t>
  </si>
  <si>
    <t>Totale</t>
  </si>
  <si>
    <t>Var. 1</t>
  </si>
  <si>
    <t>Var. 2</t>
  </si>
  <si>
    <t>Var. 3</t>
  </si>
  <si>
    <t>Var. 4</t>
  </si>
  <si>
    <t>Var. 5</t>
  </si>
  <si>
    <t>Var. 6</t>
  </si>
  <si>
    <t>Var. 7</t>
  </si>
  <si>
    <t>Var. 8</t>
  </si>
  <si>
    <t>Var. 9</t>
  </si>
  <si>
    <t>Var. 10</t>
  </si>
  <si>
    <t>PE</t>
  </si>
  <si>
    <t>Unipol Assicurazioni</t>
  </si>
  <si>
    <t>P.G.</t>
  </si>
  <si>
    <t>Itas Mutua Ass.ni</t>
  </si>
  <si>
    <t>PUNTEGGI</t>
  </si>
  <si>
    <t>Tecnico</t>
  </si>
  <si>
    <t>Economico</t>
  </si>
  <si>
    <t>Vittoria Assicurazioni</t>
  </si>
  <si>
    <t>Nobis Assicurazioni</t>
  </si>
  <si>
    <t>AIG Europe</t>
  </si>
  <si>
    <t>Balcia</t>
  </si>
  <si>
    <t xml:space="preserve">Elipselife </t>
  </si>
  <si>
    <t>Itas Mutua Assicurazioni</t>
  </si>
  <si>
    <t>Assicuratrice Milanese</t>
  </si>
  <si>
    <t>Roland</t>
  </si>
  <si>
    <t xml:space="preserve"> </t>
  </si>
  <si>
    <t>AXA XL Insurance</t>
  </si>
  <si>
    <t>Lloyd's Insurance Company SE</t>
  </si>
  <si>
    <t>Generali Italia Spa</t>
  </si>
  <si>
    <t>Revo Insurance</t>
  </si>
  <si>
    <t>Pa</t>
  </si>
  <si>
    <t>Pb</t>
  </si>
  <si>
    <t>Pc</t>
  </si>
  <si>
    <t>Travasoni</t>
  </si>
  <si>
    <t>Laghezza</t>
  </si>
  <si>
    <t>Pirani</t>
  </si>
  <si>
    <t>Nessuna variante</t>
  </si>
  <si>
    <t>MEDIA</t>
  </si>
  <si>
    <t>PUNTEGGIO MAX ASSEGNABILE</t>
  </si>
  <si>
    <t>TOTALE</t>
  </si>
  <si>
    <t>PUNTEGGIO</t>
  </si>
  <si>
    <t>Esclusi danni estetici da grandine - Esclusi immobili con manifesta vetustà - Esclusi veicoli non iscritti al PRA</t>
  </si>
  <si>
    <t>Varianti su franchigie e scoperti - Buona eliminazione franchigia frontale (che comunque opera in pochi casi). Gli elementi peggiorativi superano quelli migliorativi</t>
  </si>
  <si>
    <t>PARITA' DI GENERE</t>
  </si>
  <si>
    <t>Generali</t>
  </si>
  <si>
    <t>Unipol</t>
  </si>
  <si>
    <t>RIPARAMETRAZIONE</t>
  </si>
  <si>
    <t>Non si procede con il procedimento di riparametrazione in quanto, nel presente lotto, è stata presentata/ammessa un'unica offerta valida.</t>
  </si>
  <si>
    <t>70*PJ/MP
(par. 21.3 Bando/Disciplinare)</t>
  </si>
  <si>
    <t>Concordemente, la Commissione ritiene di disporre l’esclusione dell’offerta tecnica presentata per
il lotto n. 14 dall’operatore Bargellesi partecipante per conto di Unipol
Assicurazioni spa in quanto la variante n. 2 risulta non ammissibile in base alle
previsioni del Bando/Disciplinare (par. nr. 18.2) dovendosi anche osservare al riguardo che essa era già
stata oggetto del quesito n. 15.6 in risposta al quale il RUP di gara aveva già
motivatamente escluso la sua ammissibilità.</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</si>
</sst>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i/>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39">
    <xf numFmtId="0" fontId="0" fillId="0" borderId="0" xfId="0"/>
    <xf numFmtId="0" fontId="0" fillId="0" borderId="0" xfId="0" applyAlignment="1">
      <alignment horizontal="center"/>
    </xf>
    <xf numFmtId="0" fontId="1" fillId="0" borderId="0" xfId="0" applyFont="1" applyAlignment="1">
      <alignment horizontal="center"/>
    </xf>
    <xf numFmtId="164" fontId="0" fillId="0" borderId="0" xfId="1" applyFont="1"/>
    <xf numFmtId="164" fontId="1" fillId="0" borderId="0" xfId="1" applyFont="1"/>
    <xf numFmtId="164" fontId="0" fillId="0" borderId="0" xfId="0" applyNumberFormat="1"/>
    <xf numFmtId="164" fontId="0" fillId="0" borderId="0" xfId="1" applyFont="1" applyFill="1"/>
    <xf numFmtId="0" fontId="1" fillId="0" borderId="0" xfId="0" applyFont="1" applyAlignment="1">
      <alignment horizontal="right"/>
    </xf>
    <xf numFmtId="0" fontId="0" fillId="0" borderId="0" xfId="0"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top" wrapText="1"/>
    </xf>
    <xf numFmtId="2" fontId="0" fillId="0" borderId="1" xfId="0" applyNumberFormat="1" applyBorder="1" applyAlignment="1">
      <alignment vertical="top" wrapText="1"/>
    </xf>
    <xf numFmtId="1" fontId="0" fillId="0" borderId="1" xfId="0" applyNumberFormat="1" applyBorder="1" applyAlignment="1">
      <alignment vertical="top" wrapText="1"/>
    </xf>
    <xf numFmtId="0" fontId="5" fillId="3" borderId="1" xfId="0" applyFont="1" applyFill="1" applyBorder="1" applyAlignment="1">
      <alignment vertical="top" wrapText="1"/>
    </xf>
    <xf numFmtId="0" fontId="1" fillId="0" borderId="0" xfId="0" applyFont="1" applyAlignment="1">
      <alignment vertical="top" wrapText="1"/>
    </xf>
    <xf numFmtId="2" fontId="1" fillId="0" borderId="0" xfId="0" applyNumberFormat="1" applyFont="1" applyAlignment="1">
      <alignment vertical="top" wrapText="1"/>
    </xf>
    <xf numFmtId="0" fontId="1" fillId="0" borderId="1" xfId="0" applyFont="1" applyBorder="1" applyAlignment="1">
      <alignment horizontal="center"/>
    </xf>
    <xf numFmtId="164" fontId="0" fillId="0" borderId="1" xfId="1" applyFont="1" applyFill="1" applyBorder="1"/>
    <xf numFmtId="164" fontId="0" fillId="0" borderId="1" xfId="1" applyFont="1" applyBorder="1"/>
    <xf numFmtId="164" fontId="1" fillId="0" borderId="1" xfId="1" applyFont="1" applyBorder="1"/>
    <xf numFmtId="164" fontId="1" fillId="0" borderId="1" xfId="0" applyNumberFormat="1" applyFont="1" applyBorder="1"/>
    <xf numFmtId="0" fontId="0" fillId="0" borderId="1" xfId="0" applyBorder="1"/>
    <xf numFmtId="164" fontId="0" fillId="0" borderId="1" xfId="0" applyNumberFormat="1" applyBorder="1"/>
    <xf numFmtId="0" fontId="0" fillId="0" borderId="0" xfId="0" applyFill="1"/>
    <xf numFmtId="0" fontId="0" fillId="0" borderId="0" xfId="0" applyAlignment="1">
      <alignment horizontal="center" vertical="center"/>
    </xf>
    <xf numFmtId="0" fontId="0" fillId="0" borderId="1" xfId="0" applyBorder="1" applyAlignment="1">
      <alignment horizontal="center" vertical="center" wrapText="1"/>
    </xf>
    <xf numFmtId="0" fontId="0" fillId="2" borderId="1" xfId="0" applyFont="1" applyFill="1" applyBorder="1" applyAlignment="1">
      <alignment horizontal="left" vertical="center"/>
    </xf>
    <xf numFmtId="0" fontId="0" fillId="2" borderId="1" xfId="0" applyFont="1" applyFill="1" applyBorder="1" applyAlignment="1">
      <alignment horizontal="center" vertical="center"/>
    </xf>
    <xf numFmtId="164" fontId="0" fillId="2" borderId="1" xfId="1" applyFont="1" applyFill="1" applyBorder="1" applyAlignment="1">
      <alignment horizontal="center" vertical="center"/>
    </xf>
    <xf numFmtId="0" fontId="0" fillId="2" borderId="1" xfId="0" applyFill="1" applyBorder="1"/>
    <xf numFmtId="164" fontId="0" fillId="2" borderId="1" xfId="1" applyFont="1" applyFill="1" applyBorder="1"/>
    <xf numFmtId="164" fontId="0" fillId="2" borderId="1" xfId="0" applyNumberFormat="1" applyFill="1" applyBorder="1"/>
    <xf numFmtId="164" fontId="1" fillId="2" borderId="1" xfId="1" applyFont="1" applyFill="1" applyBorder="1"/>
    <xf numFmtId="0" fontId="0" fillId="0" borderId="1" xfId="0" applyFill="1" applyBorder="1"/>
    <xf numFmtId="0" fontId="0" fillId="0" borderId="1" xfId="0" applyFont="1" applyFill="1" applyBorder="1"/>
    <xf numFmtId="0" fontId="1" fillId="0" borderId="1" xfId="0" applyFont="1" applyBorder="1"/>
  </cellXfs>
  <cellStyles count="2">
    <cellStyle name="Migliaia" xfId="1" builtinId="3"/>
    <cellStyle name="Normale"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workbookViewId="0">
      <selection activeCell="I15" sqref="I15"/>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12" width="7.33203125" customWidth="1"/>
    <col min="13" max="13" width="10.6640625" customWidth="1"/>
    <col min="14" max="14" width="9.44140625" customWidth="1"/>
  </cols>
  <sheetData>
    <row r="1" spans="1:15" x14ac:dyDescent="0.3">
      <c r="A1" s="38" t="s">
        <v>0</v>
      </c>
      <c r="B1" s="19" t="s">
        <v>5</v>
      </c>
      <c r="C1" s="19" t="s">
        <v>6</v>
      </c>
      <c r="D1" s="19" t="s">
        <v>7</v>
      </c>
      <c r="E1" s="19" t="s">
        <v>8</v>
      </c>
      <c r="F1" s="19" t="s">
        <v>9</v>
      </c>
      <c r="G1" s="19" t="s">
        <v>10</v>
      </c>
      <c r="H1" s="19" t="s">
        <v>11</v>
      </c>
      <c r="I1" s="19" t="s">
        <v>12</v>
      </c>
      <c r="J1" s="19" t="s">
        <v>13</v>
      </c>
      <c r="K1" s="19" t="s">
        <v>14</v>
      </c>
      <c r="L1" s="19" t="s">
        <v>17</v>
      </c>
      <c r="M1" s="19" t="s">
        <v>1</v>
      </c>
      <c r="O1" s="1"/>
    </row>
    <row r="2" spans="1:15" ht="15" customHeight="1" x14ac:dyDescent="0.3">
      <c r="A2" s="24" t="s">
        <v>16</v>
      </c>
      <c r="B2" s="24">
        <v>15</v>
      </c>
      <c r="C2" s="24">
        <v>25</v>
      </c>
      <c r="D2" s="24">
        <v>3</v>
      </c>
      <c r="E2" s="24">
        <v>0</v>
      </c>
      <c r="F2" s="24">
        <v>2</v>
      </c>
      <c r="G2" s="24">
        <v>4</v>
      </c>
      <c r="H2" s="24">
        <v>4</v>
      </c>
      <c r="I2" s="24">
        <v>4</v>
      </c>
      <c r="J2" s="24">
        <v>4</v>
      </c>
      <c r="K2" s="24">
        <v>4</v>
      </c>
      <c r="L2" s="24">
        <v>1</v>
      </c>
      <c r="M2" s="20">
        <f>SUM(B2:L2)</f>
        <v>66</v>
      </c>
    </row>
    <row r="3" spans="1:15" x14ac:dyDescent="0.3">
      <c r="A3" s="24" t="s">
        <v>18</v>
      </c>
      <c r="B3" s="24">
        <v>0</v>
      </c>
      <c r="C3" s="24">
        <v>0</v>
      </c>
      <c r="D3" s="24">
        <v>0</v>
      </c>
      <c r="E3" s="24">
        <v>0</v>
      </c>
      <c r="F3" s="24">
        <v>0</v>
      </c>
      <c r="G3" s="24">
        <v>2</v>
      </c>
      <c r="H3" s="24">
        <v>0</v>
      </c>
      <c r="I3" s="24">
        <v>4</v>
      </c>
      <c r="J3" s="24">
        <v>0</v>
      </c>
      <c r="K3" s="24">
        <v>4</v>
      </c>
      <c r="L3" s="24">
        <v>1</v>
      </c>
      <c r="M3" s="21">
        <f>SUM(B3:L3)</f>
        <v>11</v>
      </c>
    </row>
    <row r="4" spans="1:15" x14ac:dyDescent="0.3">
      <c r="N4" s="6"/>
    </row>
    <row r="6" spans="1:15" x14ac:dyDescent="0.3">
      <c r="A6" s="19" t="s">
        <v>2</v>
      </c>
      <c r="B6" s="19" t="s">
        <v>3</v>
      </c>
      <c r="C6" s="19" t="s">
        <v>15</v>
      </c>
      <c r="D6" s="2"/>
      <c r="E6" s="2"/>
    </row>
    <row r="7" spans="1:15" x14ac:dyDescent="0.3">
      <c r="A7" s="24" t="str">
        <f>A2</f>
        <v>Unipol Assicurazioni</v>
      </c>
      <c r="B7" s="20">
        <v>5100</v>
      </c>
      <c r="C7" s="20">
        <f>MIN($B$7:$B$8)/B7*30</f>
        <v>30</v>
      </c>
      <c r="D7" s="5"/>
      <c r="E7" s="6"/>
    </row>
    <row r="8" spans="1:15" x14ac:dyDescent="0.3">
      <c r="A8" s="24" t="str">
        <f>A3</f>
        <v>Itas Mutua Ass.ni</v>
      </c>
      <c r="B8" s="21">
        <v>6300</v>
      </c>
      <c r="C8" s="20">
        <f>MIN($B$7:$B$8)/B8*30</f>
        <v>24.285714285714285</v>
      </c>
      <c r="D8" s="5"/>
      <c r="E8" s="6"/>
    </row>
    <row r="9" spans="1:15" x14ac:dyDescent="0.3">
      <c r="B9" s="6"/>
      <c r="C9" s="6"/>
      <c r="D9" s="5"/>
      <c r="E9" s="6"/>
    </row>
    <row r="10" spans="1:15" x14ac:dyDescent="0.3">
      <c r="B10" s="3"/>
      <c r="C10" s="3"/>
      <c r="D10" s="5"/>
      <c r="E10" s="3"/>
    </row>
    <row r="11" spans="1:15" x14ac:dyDescent="0.3">
      <c r="A11" s="19" t="s">
        <v>19</v>
      </c>
      <c r="B11" s="21"/>
      <c r="C11" s="22" t="s">
        <v>20</v>
      </c>
      <c r="D11" s="23" t="s">
        <v>21</v>
      </c>
      <c r="E11" s="22" t="s">
        <v>4</v>
      </c>
    </row>
    <row r="12" spans="1:15" x14ac:dyDescent="0.3">
      <c r="A12" s="24" t="str">
        <f>A7</f>
        <v>Unipol Assicurazioni</v>
      </c>
      <c r="B12" s="21"/>
      <c r="C12" s="21">
        <f>M2</f>
        <v>66</v>
      </c>
      <c r="D12" s="25">
        <f>C7</f>
        <v>30</v>
      </c>
      <c r="E12" s="22">
        <f>C12+D12</f>
        <v>96</v>
      </c>
    </row>
    <row r="13" spans="1:15" x14ac:dyDescent="0.3">
      <c r="A13" s="24" t="str">
        <f>A8</f>
        <v>Itas Mutua Ass.ni</v>
      </c>
      <c r="B13" s="21"/>
      <c r="C13" s="21">
        <f>M3</f>
        <v>11</v>
      </c>
      <c r="D13" s="25">
        <f>C8</f>
        <v>24.285714285714285</v>
      </c>
      <c r="E13" s="22">
        <f>C13+D13</f>
        <v>35.285714285714285</v>
      </c>
    </row>
    <row r="14" spans="1:15" x14ac:dyDescent="0.3">
      <c r="A14" s="7"/>
      <c r="B14" s="4"/>
    </row>
  </sheetData>
  <phoneticPr fontId="3" type="noConversion"/>
  <printOptions horizontalCentered="1" gridLines="1"/>
  <pageMargins left="0.70866141732283472" right="0.70866141732283472" top="1.1417322834645669" bottom="0.55118110236220474" header="0.31496062992125984" footer="0.31496062992125984"/>
  <pageSetup paperSize="9" scale="91" fitToHeight="0" orientation="landscape" horizontalDpi="1200" verticalDpi="1200" r:id="rId1"/>
  <headerFooter>
    <oddHeader>&amp;CCalcolo Punteggi gara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workbookViewId="0">
      <selection activeCell="J13" sqref="J13"/>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8" width="7.33203125" customWidth="1"/>
    <col min="9" max="9" width="9.6640625" bestFit="1" customWidth="1"/>
    <col min="10" max="10" width="9.44140625" customWidth="1"/>
  </cols>
  <sheetData>
    <row r="1" spans="1:11" x14ac:dyDescent="0.3">
      <c r="A1" s="38" t="s">
        <v>0</v>
      </c>
      <c r="B1" s="19" t="s">
        <v>5</v>
      </c>
      <c r="C1" s="19" t="s">
        <v>6</v>
      </c>
      <c r="D1" s="19" t="s">
        <v>7</v>
      </c>
      <c r="E1" s="19" t="s">
        <v>8</v>
      </c>
      <c r="F1" s="19" t="s">
        <v>9</v>
      </c>
      <c r="G1" s="19" t="s">
        <v>10</v>
      </c>
      <c r="H1" s="19" t="s">
        <v>17</v>
      </c>
      <c r="I1" s="19" t="s">
        <v>1</v>
      </c>
      <c r="K1" s="1"/>
    </row>
    <row r="2" spans="1:11" ht="15" customHeight="1" x14ac:dyDescent="0.3">
      <c r="A2" s="24" t="s">
        <v>24</v>
      </c>
      <c r="B2" s="24">
        <v>9</v>
      </c>
      <c r="C2" s="24">
        <v>15</v>
      </c>
      <c r="D2" s="24">
        <v>15</v>
      </c>
      <c r="E2" s="24">
        <v>10</v>
      </c>
      <c r="F2" s="24">
        <v>10</v>
      </c>
      <c r="G2" s="24">
        <v>10</v>
      </c>
      <c r="H2" s="24">
        <v>0</v>
      </c>
      <c r="I2" s="20">
        <f>SUM(B2:H2)</f>
        <v>69</v>
      </c>
    </row>
    <row r="4" spans="1:11" x14ac:dyDescent="0.3">
      <c r="A4" s="19" t="s">
        <v>2</v>
      </c>
      <c r="B4" s="19" t="s">
        <v>3</v>
      </c>
      <c r="C4" s="19" t="s">
        <v>15</v>
      </c>
      <c r="D4" s="2"/>
      <c r="E4" s="2"/>
    </row>
    <row r="5" spans="1:11" x14ac:dyDescent="0.3">
      <c r="A5" s="24" t="str">
        <f>A2</f>
        <v>AIG Europe</v>
      </c>
      <c r="B5" s="20">
        <v>2674.45</v>
      </c>
      <c r="C5" s="20">
        <f>MIN($B$5:$B$5)/B5*30</f>
        <v>30</v>
      </c>
      <c r="D5" s="5"/>
      <c r="E5" s="6"/>
    </row>
    <row r="6" spans="1:11" x14ac:dyDescent="0.3">
      <c r="B6" s="3"/>
      <c r="C6" s="3"/>
      <c r="D6" s="5"/>
      <c r="E6" s="3"/>
    </row>
    <row r="7" spans="1:11" x14ac:dyDescent="0.3">
      <c r="A7" s="19" t="s">
        <v>19</v>
      </c>
      <c r="B7" s="21"/>
      <c r="C7" s="22" t="s">
        <v>20</v>
      </c>
      <c r="D7" s="23" t="s">
        <v>21</v>
      </c>
      <c r="E7" s="22" t="s">
        <v>4</v>
      </c>
    </row>
    <row r="8" spans="1:11" x14ac:dyDescent="0.3">
      <c r="A8" s="24" t="str">
        <f>A5</f>
        <v>AIG Europe</v>
      </c>
      <c r="B8" s="21"/>
      <c r="C8" s="21">
        <f>I2</f>
        <v>69</v>
      </c>
      <c r="D8" s="25">
        <f>C5</f>
        <v>30</v>
      </c>
      <c r="E8" s="22">
        <f>C8+D8</f>
        <v>99</v>
      </c>
    </row>
    <row r="21" spans="4:4" x14ac:dyDescent="0.3">
      <c r="D21" t="s">
        <v>30</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workbookViewId="0">
      <selection activeCell="S22" sqref="S22"/>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27</v>
      </c>
      <c r="B2" s="24">
        <v>29</v>
      </c>
      <c r="C2" s="24">
        <v>30</v>
      </c>
      <c r="D2" s="24">
        <v>5</v>
      </c>
      <c r="E2" s="24">
        <v>5</v>
      </c>
      <c r="F2" s="24">
        <v>1</v>
      </c>
      <c r="G2" s="20">
        <f>SUM(B2:F2)</f>
        <v>70</v>
      </c>
    </row>
    <row r="3" spans="1:9" x14ac:dyDescent="0.3">
      <c r="A3" s="24" t="s">
        <v>28</v>
      </c>
      <c r="B3" s="24">
        <v>29</v>
      </c>
      <c r="C3" s="24">
        <v>30</v>
      </c>
      <c r="D3" s="24">
        <v>5</v>
      </c>
      <c r="E3" s="24">
        <v>5</v>
      </c>
      <c r="F3" s="24">
        <v>0</v>
      </c>
      <c r="G3" s="21">
        <f>SUM(B3:F3)</f>
        <v>69</v>
      </c>
    </row>
    <row r="4" spans="1:9" x14ac:dyDescent="0.3">
      <c r="A4" s="24" t="s">
        <v>24</v>
      </c>
      <c r="B4" s="24">
        <v>29</v>
      </c>
      <c r="C4" s="24">
        <v>15</v>
      </c>
      <c r="D4" s="24">
        <v>2</v>
      </c>
      <c r="E4" s="24">
        <v>0</v>
      </c>
      <c r="F4" s="24">
        <v>0</v>
      </c>
      <c r="G4" s="21">
        <f>SUM(B4:F4)</f>
        <v>46</v>
      </c>
    </row>
    <row r="6" spans="1:9" x14ac:dyDescent="0.3">
      <c r="A6" s="19" t="s">
        <v>2</v>
      </c>
      <c r="B6" s="19" t="s">
        <v>3</v>
      </c>
      <c r="C6" s="19" t="s">
        <v>15</v>
      </c>
      <c r="D6" s="2"/>
      <c r="E6" s="2"/>
    </row>
    <row r="7" spans="1:9" x14ac:dyDescent="0.3">
      <c r="A7" s="24" t="str">
        <f>A2</f>
        <v>Itas Mutua Assicurazioni</v>
      </c>
      <c r="B7" s="20">
        <v>7500</v>
      </c>
      <c r="C7" s="20">
        <f>MIN($B$7:$B$9)/B7*30</f>
        <v>26</v>
      </c>
      <c r="D7" s="5"/>
      <c r="E7" s="6"/>
    </row>
    <row r="8" spans="1:9" x14ac:dyDescent="0.3">
      <c r="A8" s="24" t="str">
        <f>A3</f>
        <v>Assicuratrice Milanese</v>
      </c>
      <c r="B8" s="21">
        <v>6500</v>
      </c>
      <c r="C8" s="20">
        <f>MIN($B$7:$B$9)/B8*30</f>
        <v>30</v>
      </c>
      <c r="D8" s="5"/>
      <c r="E8" s="6"/>
    </row>
    <row r="9" spans="1:9" x14ac:dyDescent="0.3">
      <c r="A9" s="24" t="str">
        <f>A4</f>
        <v>AIG Europe</v>
      </c>
      <c r="B9" s="20">
        <v>9553</v>
      </c>
      <c r="C9" s="20">
        <f>MIN($B$7:$B$9)/B9*30</f>
        <v>20.41243588401549</v>
      </c>
      <c r="D9" s="5"/>
      <c r="E9" s="6"/>
    </row>
    <row r="10" spans="1:9" x14ac:dyDescent="0.3">
      <c r="B10" s="3"/>
      <c r="C10" s="3"/>
      <c r="D10" s="5"/>
      <c r="E10" s="3"/>
    </row>
    <row r="11" spans="1:9" x14ac:dyDescent="0.3">
      <c r="A11" s="19" t="s">
        <v>19</v>
      </c>
      <c r="B11" s="21"/>
      <c r="C11" s="22" t="s">
        <v>20</v>
      </c>
      <c r="D11" s="23" t="s">
        <v>21</v>
      </c>
      <c r="E11" s="22" t="s">
        <v>4</v>
      </c>
    </row>
    <row r="12" spans="1:9" x14ac:dyDescent="0.3">
      <c r="A12" s="24" t="str">
        <f>A7</f>
        <v>Itas Mutua Assicurazioni</v>
      </c>
      <c r="B12" s="21"/>
      <c r="C12" s="21">
        <f>G2</f>
        <v>70</v>
      </c>
      <c r="D12" s="25">
        <f>C7</f>
        <v>26</v>
      </c>
      <c r="E12" s="22">
        <f>C12+D12</f>
        <v>96</v>
      </c>
    </row>
    <row r="13" spans="1:9" x14ac:dyDescent="0.3">
      <c r="A13" s="24" t="str">
        <f>A8</f>
        <v>Assicuratrice Milanese</v>
      </c>
      <c r="B13" s="21"/>
      <c r="C13" s="21">
        <f>G3</f>
        <v>69</v>
      </c>
      <c r="D13" s="25">
        <f>C8</f>
        <v>30</v>
      </c>
      <c r="E13" s="22">
        <f>C13+D13</f>
        <v>99</v>
      </c>
    </row>
    <row r="14" spans="1:9" x14ac:dyDescent="0.3">
      <c r="A14" s="24" t="str">
        <f>A4</f>
        <v>AIG Europe</v>
      </c>
      <c r="B14" s="22"/>
      <c r="C14" s="21">
        <f>G4</f>
        <v>46</v>
      </c>
      <c r="D14" s="25">
        <f>C9</f>
        <v>20.41243588401549</v>
      </c>
      <c r="E14" s="22">
        <f>C14+D14</f>
        <v>66.412435884015494</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K17" sqref="K17"/>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6" width="7.33203125" customWidth="1"/>
    <col min="7" max="7" width="10"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28</v>
      </c>
      <c r="B2" s="24">
        <v>24</v>
      </c>
      <c r="C2" s="24">
        <v>15</v>
      </c>
      <c r="D2" s="24">
        <v>0</v>
      </c>
      <c r="E2" s="24">
        <v>0</v>
      </c>
      <c r="F2" s="24">
        <v>0</v>
      </c>
      <c r="G2" s="20">
        <f>SUM(B2:F2)</f>
        <v>39</v>
      </c>
    </row>
    <row r="3" spans="1:9" x14ac:dyDescent="0.3">
      <c r="A3" s="24" t="s">
        <v>31</v>
      </c>
      <c r="B3" s="24">
        <v>24</v>
      </c>
      <c r="C3" s="24">
        <v>15</v>
      </c>
      <c r="D3" s="24">
        <v>0</v>
      </c>
      <c r="E3" s="24">
        <v>10</v>
      </c>
      <c r="F3" s="24">
        <v>0</v>
      </c>
      <c r="G3" s="21">
        <f>SUM(B3:F3)</f>
        <v>49</v>
      </c>
    </row>
    <row r="4" spans="1:9" x14ac:dyDescent="0.3">
      <c r="A4" s="24" t="s">
        <v>24</v>
      </c>
      <c r="B4" s="24">
        <v>34</v>
      </c>
      <c r="C4" s="24">
        <v>15</v>
      </c>
      <c r="D4" s="24">
        <v>0</v>
      </c>
      <c r="E4" s="24">
        <v>10</v>
      </c>
      <c r="F4" s="24">
        <v>0</v>
      </c>
      <c r="G4" s="21">
        <f>SUM(B4:F4)</f>
        <v>59</v>
      </c>
    </row>
    <row r="5" spans="1:9" x14ac:dyDescent="0.3">
      <c r="A5" s="24" t="s">
        <v>32</v>
      </c>
      <c r="B5" s="24">
        <v>24</v>
      </c>
      <c r="C5" s="24">
        <v>15</v>
      </c>
      <c r="D5" s="24">
        <v>0</v>
      </c>
      <c r="E5" s="24">
        <v>0</v>
      </c>
      <c r="F5" s="24">
        <v>0</v>
      </c>
      <c r="G5" s="21">
        <f>SUM(B5:F5)</f>
        <v>39</v>
      </c>
    </row>
    <row r="7" spans="1:9" x14ac:dyDescent="0.3">
      <c r="A7" s="19" t="s">
        <v>2</v>
      </c>
      <c r="B7" s="19" t="s">
        <v>3</v>
      </c>
      <c r="C7" s="19" t="s">
        <v>15</v>
      </c>
      <c r="D7" s="2"/>
      <c r="E7" s="2"/>
    </row>
    <row r="8" spans="1:9" x14ac:dyDescent="0.3">
      <c r="A8" s="24" t="str">
        <f>A2</f>
        <v>Assicuratrice Milanese</v>
      </c>
      <c r="B8" s="20">
        <v>5900</v>
      </c>
      <c r="C8" s="20">
        <f>MIN($B$8:$B$11)/B8*30</f>
        <v>24.813559322033896</v>
      </c>
      <c r="D8" s="5"/>
      <c r="E8" s="6"/>
    </row>
    <row r="9" spans="1:9" x14ac:dyDescent="0.3">
      <c r="A9" s="24" t="str">
        <f>A3</f>
        <v>AXA XL Insurance</v>
      </c>
      <c r="B9" s="21">
        <v>4880</v>
      </c>
      <c r="C9" s="20">
        <f t="shared" ref="C9:C11" si="0">MIN($B$8:$B$11)/B9*30</f>
        <v>30</v>
      </c>
      <c r="D9" s="5"/>
      <c r="E9" s="6"/>
    </row>
    <row r="10" spans="1:9" x14ac:dyDescent="0.3">
      <c r="A10" s="24" t="str">
        <f>A4</f>
        <v>AIG Europe</v>
      </c>
      <c r="B10" s="20">
        <v>6161</v>
      </c>
      <c r="C10" s="20">
        <f t="shared" si="0"/>
        <v>23.762376237623762</v>
      </c>
      <c r="D10" s="5"/>
      <c r="E10" s="6"/>
    </row>
    <row r="11" spans="1:9" x14ac:dyDescent="0.3">
      <c r="A11" s="24" t="str">
        <f>A5</f>
        <v>Lloyd's Insurance Company SE</v>
      </c>
      <c r="B11" s="20">
        <v>5776.31</v>
      </c>
      <c r="C11" s="20">
        <f t="shared" si="0"/>
        <v>25.344900117895332</v>
      </c>
      <c r="D11" s="5"/>
      <c r="E11" s="6"/>
    </row>
    <row r="12" spans="1:9" x14ac:dyDescent="0.3">
      <c r="B12" s="3"/>
      <c r="C12" s="3"/>
      <c r="D12" s="5"/>
      <c r="E12" s="3"/>
    </row>
    <row r="13" spans="1:9" x14ac:dyDescent="0.3">
      <c r="A13" s="19" t="s">
        <v>19</v>
      </c>
      <c r="B13" s="21"/>
      <c r="C13" s="22" t="s">
        <v>20</v>
      </c>
      <c r="D13" s="23" t="s">
        <v>21</v>
      </c>
      <c r="E13" s="22" t="s">
        <v>4</v>
      </c>
    </row>
    <row r="14" spans="1:9" x14ac:dyDescent="0.3">
      <c r="A14" s="24" t="str">
        <f>A8</f>
        <v>Assicuratrice Milanese</v>
      </c>
      <c r="B14" s="21"/>
      <c r="C14" s="21">
        <f>G2</f>
        <v>39</v>
      </c>
      <c r="D14" s="25">
        <f>C8</f>
        <v>24.813559322033896</v>
      </c>
      <c r="E14" s="22">
        <f>C14+D14</f>
        <v>63.813559322033896</v>
      </c>
    </row>
    <row r="15" spans="1:9" x14ac:dyDescent="0.3">
      <c r="A15" s="24" t="str">
        <f>A9</f>
        <v>AXA XL Insurance</v>
      </c>
      <c r="B15" s="21"/>
      <c r="C15" s="21">
        <f>G3</f>
        <v>49</v>
      </c>
      <c r="D15" s="25">
        <f>C9</f>
        <v>30</v>
      </c>
      <c r="E15" s="22">
        <f>C15+D15</f>
        <v>79</v>
      </c>
    </row>
    <row r="16" spans="1:9" x14ac:dyDescent="0.3">
      <c r="A16" s="24" t="str">
        <f>A4</f>
        <v>AIG Europe</v>
      </c>
      <c r="B16" s="22"/>
      <c r="C16" s="21">
        <f>G4</f>
        <v>59</v>
      </c>
      <c r="D16" s="25">
        <f>C10</f>
        <v>23.762376237623762</v>
      </c>
      <c r="E16" s="22">
        <f>C16+D16</f>
        <v>82.762376237623755</v>
      </c>
    </row>
    <row r="17" spans="1:5" x14ac:dyDescent="0.3">
      <c r="A17" s="24" t="str">
        <f>A5</f>
        <v>Lloyd's Insurance Company SE</v>
      </c>
      <c r="B17" s="24"/>
      <c r="C17" s="21">
        <f>G5</f>
        <v>39</v>
      </c>
      <c r="D17" s="25">
        <f>C11</f>
        <v>25.344900117895332</v>
      </c>
      <c r="E17" s="22">
        <f>C17+D17</f>
        <v>64.344900117895335</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G18" sqref="G18"/>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8.6640625" customWidth="1"/>
    <col min="9" max="9" width="9.44140625" customWidth="1"/>
    <col min="10" max="10" width="55" customWidth="1"/>
  </cols>
  <sheetData>
    <row r="1" spans="1:10" x14ac:dyDescent="0.3">
      <c r="A1" s="38" t="s">
        <v>0</v>
      </c>
      <c r="B1" s="19" t="s">
        <v>5</v>
      </c>
      <c r="C1" s="19" t="s">
        <v>6</v>
      </c>
      <c r="D1" s="19" t="s">
        <v>7</v>
      </c>
      <c r="E1" s="19" t="s">
        <v>8</v>
      </c>
      <c r="F1" s="19" t="s">
        <v>9</v>
      </c>
      <c r="G1" s="19" t="s">
        <v>17</v>
      </c>
      <c r="H1" s="19" t="s">
        <v>1</v>
      </c>
      <c r="J1" s="1"/>
    </row>
    <row r="2" spans="1:10" ht="15" customHeight="1" x14ac:dyDescent="0.3">
      <c r="A2" s="24" t="s">
        <v>33</v>
      </c>
      <c r="B2" s="24">
        <v>15</v>
      </c>
      <c r="C2" s="24">
        <v>15</v>
      </c>
      <c r="D2" s="24">
        <v>10</v>
      </c>
      <c r="E2" s="24">
        <v>15</v>
      </c>
      <c r="F2" s="24">
        <v>14</v>
      </c>
      <c r="G2" s="24">
        <v>1</v>
      </c>
      <c r="H2" s="20">
        <f>SUM(B2:G2)</f>
        <v>70</v>
      </c>
    </row>
    <row r="3" spans="1:10" s="27" customFormat="1" ht="158.4" x14ac:dyDescent="0.3">
      <c r="A3" s="29" t="s">
        <v>16</v>
      </c>
      <c r="B3" s="30">
        <v>5</v>
      </c>
      <c r="C3" s="30">
        <v>5</v>
      </c>
      <c r="D3" s="30">
        <v>0</v>
      </c>
      <c r="E3" s="30">
        <v>0</v>
      </c>
      <c r="F3" s="30">
        <v>5</v>
      </c>
      <c r="G3" s="30">
        <v>1</v>
      </c>
      <c r="H3" s="31">
        <f>SUM(B3:G3)</f>
        <v>16</v>
      </c>
      <c r="J3" s="28" t="s">
        <v>54</v>
      </c>
    </row>
    <row r="4" spans="1:10" x14ac:dyDescent="0.3">
      <c r="A4" s="24" t="s">
        <v>31</v>
      </c>
      <c r="B4" s="24">
        <v>15</v>
      </c>
      <c r="C4" s="24">
        <v>15</v>
      </c>
      <c r="D4" s="24">
        <v>0</v>
      </c>
      <c r="E4" s="24">
        <v>15</v>
      </c>
      <c r="F4" s="24">
        <v>14</v>
      </c>
      <c r="G4" s="24">
        <v>0</v>
      </c>
      <c r="H4" s="21">
        <f>SUM(B4:G4)</f>
        <v>59</v>
      </c>
    </row>
    <row r="5" spans="1:10" x14ac:dyDescent="0.3">
      <c r="A5" s="24"/>
      <c r="B5" s="24"/>
      <c r="C5" s="24"/>
      <c r="D5" s="24"/>
      <c r="E5" s="24"/>
      <c r="F5" s="24"/>
      <c r="G5" s="24"/>
      <c r="H5" s="24"/>
    </row>
    <row r="6" spans="1:10" x14ac:dyDescent="0.3">
      <c r="A6" s="19" t="s">
        <v>2</v>
      </c>
      <c r="B6" s="19" t="s">
        <v>3</v>
      </c>
      <c r="C6" s="19" t="s">
        <v>15</v>
      </c>
      <c r="D6" s="2"/>
      <c r="E6" s="2"/>
    </row>
    <row r="7" spans="1:10" x14ac:dyDescent="0.3">
      <c r="A7" s="24" t="str">
        <f>A2</f>
        <v>Generali Italia Spa</v>
      </c>
      <c r="B7" s="20">
        <v>2297.56</v>
      </c>
      <c r="C7" s="20">
        <f>MIN($B$7:$B$9)/B7*30</f>
        <v>30</v>
      </c>
      <c r="D7" s="5"/>
      <c r="E7" s="6"/>
    </row>
    <row r="8" spans="1:10" x14ac:dyDescent="0.3">
      <c r="A8" s="32" t="str">
        <f>A3</f>
        <v>Unipol Assicurazioni</v>
      </c>
      <c r="B8" s="33"/>
      <c r="C8" s="33" t="e">
        <f>MIN($B$7:$B$9)/B8*30</f>
        <v>#DIV/0!</v>
      </c>
      <c r="D8" s="5"/>
      <c r="E8" s="6"/>
    </row>
    <row r="9" spans="1:10" x14ac:dyDescent="0.3">
      <c r="A9" s="24" t="str">
        <f>A4</f>
        <v>AXA XL Insurance</v>
      </c>
      <c r="B9" s="20">
        <v>2790</v>
      </c>
      <c r="C9" s="20">
        <f>MIN($B$7:$B$9)/B9*30</f>
        <v>24.704946236559138</v>
      </c>
      <c r="D9" s="5"/>
      <c r="E9" s="6"/>
    </row>
    <row r="10" spans="1:10" x14ac:dyDescent="0.3">
      <c r="B10" s="3"/>
      <c r="C10" s="3"/>
      <c r="D10" s="5"/>
      <c r="E10" s="3"/>
    </row>
    <row r="11" spans="1:10" x14ac:dyDescent="0.3">
      <c r="A11" s="19" t="s">
        <v>19</v>
      </c>
      <c r="B11" s="21"/>
      <c r="C11" s="22" t="s">
        <v>20</v>
      </c>
      <c r="D11" s="23" t="s">
        <v>21</v>
      </c>
      <c r="E11" s="22" t="s">
        <v>4</v>
      </c>
    </row>
    <row r="12" spans="1:10" x14ac:dyDescent="0.3">
      <c r="A12" s="24" t="str">
        <f>A7</f>
        <v>Generali Italia Spa</v>
      </c>
      <c r="B12" s="21"/>
      <c r="C12" s="21">
        <f>H2</f>
        <v>70</v>
      </c>
      <c r="D12" s="25">
        <f>C7</f>
        <v>30</v>
      </c>
      <c r="E12" s="22">
        <f>C12+D12</f>
        <v>100</v>
      </c>
    </row>
    <row r="13" spans="1:10" x14ac:dyDescent="0.3">
      <c r="A13" s="32" t="str">
        <f>A8</f>
        <v>Unipol Assicurazioni</v>
      </c>
      <c r="B13" s="33"/>
      <c r="C13" s="33">
        <f>H3</f>
        <v>16</v>
      </c>
      <c r="D13" s="34" t="e">
        <f>C8</f>
        <v>#DIV/0!</v>
      </c>
      <c r="E13" s="35" t="e">
        <f>C13+D13</f>
        <v>#DIV/0!</v>
      </c>
    </row>
    <row r="14" spans="1:10" x14ac:dyDescent="0.3">
      <c r="A14" s="24" t="str">
        <f>A4</f>
        <v>AXA XL Insurance</v>
      </c>
      <c r="B14" s="22"/>
      <c r="C14" s="21">
        <f>H4</f>
        <v>59</v>
      </c>
      <c r="D14" s="25">
        <f>C9</f>
        <v>24.704946236559138</v>
      </c>
      <c r="E14" s="22">
        <f>C14+D14</f>
        <v>83.704946236559138</v>
      </c>
    </row>
  </sheetData>
  <printOptions horizontalCentered="1" gridLines="1"/>
  <pageMargins left="0.70866141732283472" right="0.70866141732283472" top="1.1417322834645669" bottom="0.55118110236220474" header="0.31496062992125984" footer="0.31496062992125984"/>
  <pageSetup paperSize="9" scale="79" fitToHeight="0" orientation="landscape" horizontalDpi="1200" verticalDpi="1200" r:id="rId1"/>
  <headerFooter>
    <oddHeader>&amp;CCalcolo Punteggi gara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election activeCell="I23" sqref="I23"/>
    </sheetView>
  </sheetViews>
  <sheetFormatPr defaultColWidth="9.109375" defaultRowHeight="14.4" x14ac:dyDescent="0.3"/>
  <cols>
    <col min="1" max="1" width="22" style="8" customWidth="1"/>
    <col min="2" max="2" width="33.109375" style="8" customWidth="1"/>
    <col min="3" max="3" width="14.33203125" style="8" customWidth="1"/>
    <col min="4" max="4" width="12.88671875" style="8" customWidth="1"/>
    <col min="5" max="5" width="13.5546875" style="8" customWidth="1"/>
    <col min="6" max="6" width="13" style="8" customWidth="1"/>
    <col min="7" max="7" width="18.6640625" style="8" customWidth="1"/>
    <col min="8" max="8" width="25.5546875" style="8" bestFit="1" customWidth="1"/>
    <col min="9" max="9" width="17.6640625" style="8" bestFit="1" customWidth="1"/>
    <col min="10" max="10" width="17.44140625" style="8" customWidth="1"/>
    <col min="11" max="11" width="19.33203125" style="17" customWidth="1"/>
    <col min="12" max="13" width="9.109375" style="8"/>
    <col min="14" max="14" width="26" style="8" customWidth="1"/>
    <col min="15" max="16384" width="9.109375" style="8"/>
  </cols>
  <sheetData>
    <row r="1" spans="1:14" ht="39.75" customHeight="1" x14ac:dyDescent="0.25">
      <c r="A1" s="10"/>
      <c r="B1" s="10"/>
      <c r="C1" s="11" t="s">
        <v>38</v>
      </c>
      <c r="D1" s="11" t="s">
        <v>39</v>
      </c>
      <c r="E1" s="11" t="s">
        <v>40</v>
      </c>
      <c r="F1" s="12" t="s">
        <v>42</v>
      </c>
      <c r="G1" s="12" t="s">
        <v>43</v>
      </c>
      <c r="H1" s="12" t="s">
        <v>45</v>
      </c>
      <c r="I1" s="12" t="s">
        <v>48</v>
      </c>
      <c r="J1" s="13" t="s">
        <v>44</v>
      </c>
      <c r="K1" s="13" t="s">
        <v>51</v>
      </c>
    </row>
    <row r="2" spans="1:14" ht="23.25" customHeight="1" x14ac:dyDescent="0.25">
      <c r="A2" s="9" t="s">
        <v>49</v>
      </c>
      <c r="B2" s="9"/>
      <c r="C2" s="10"/>
      <c r="D2" s="10"/>
      <c r="E2" s="10"/>
      <c r="F2" s="10"/>
      <c r="G2" s="10"/>
      <c r="H2" s="10"/>
      <c r="I2" s="10"/>
      <c r="J2" s="10"/>
    </row>
    <row r="3" spans="1:14" ht="31.5" customHeight="1" x14ac:dyDescent="0.25">
      <c r="A3" s="10" t="s">
        <v>35</v>
      </c>
      <c r="B3" s="10" t="s">
        <v>41</v>
      </c>
      <c r="C3" s="14">
        <v>0.6</v>
      </c>
      <c r="D3" s="14">
        <v>0.6</v>
      </c>
      <c r="E3" s="14">
        <v>0.6</v>
      </c>
      <c r="F3" s="14">
        <f>(C3+D3+E3)/3</f>
        <v>0.6</v>
      </c>
      <c r="G3" s="15">
        <v>9</v>
      </c>
      <c r="H3" s="10">
        <f>F3*G3</f>
        <v>5.3999999999999995</v>
      </c>
      <c r="I3" s="10"/>
      <c r="J3" s="10"/>
    </row>
    <row r="4" spans="1:14" ht="71.25" customHeight="1" x14ac:dyDescent="0.25">
      <c r="A4" s="10" t="s">
        <v>36</v>
      </c>
      <c r="B4" s="10"/>
      <c r="C4" s="14">
        <v>0.35</v>
      </c>
      <c r="D4" s="14">
        <v>0.35</v>
      </c>
      <c r="E4" s="14">
        <v>0.32</v>
      </c>
      <c r="F4" s="14">
        <f t="shared" ref="F4:F5" si="0">(C4+D4+E4)/3</f>
        <v>0.34</v>
      </c>
      <c r="G4" s="15">
        <v>30</v>
      </c>
      <c r="H4" s="10">
        <f>F4*G4</f>
        <v>10.200000000000001</v>
      </c>
      <c r="I4" s="10"/>
      <c r="J4" s="10"/>
    </row>
    <row r="5" spans="1:14" ht="90.75" customHeight="1" x14ac:dyDescent="0.25">
      <c r="A5" s="10" t="s">
        <v>37</v>
      </c>
      <c r="B5" s="10"/>
      <c r="C5" s="14">
        <v>0.24</v>
      </c>
      <c r="D5" s="14">
        <v>0.28000000000000003</v>
      </c>
      <c r="E5" s="14">
        <v>0.26</v>
      </c>
      <c r="F5" s="14">
        <f t="shared" si="0"/>
        <v>0.26</v>
      </c>
      <c r="G5" s="15">
        <v>30</v>
      </c>
      <c r="H5" s="10">
        <f>F5*G5</f>
        <v>7.8000000000000007</v>
      </c>
      <c r="I5" s="10"/>
      <c r="J5" s="10"/>
    </row>
    <row r="6" spans="1:14" ht="23.25" customHeight="1" x14ac:dyDescent="0.25">
      <c r="A6" s="10"/>
      <c r="B6" s="10"/>
      <c r="C6" s="14"/>
      <c r="D6" s="14"/>
      <c r="E6" s="14"/>
      <c r="F6" s="10"/>
      <c r="G6" s="10"/>
      <c r="H6" s="10"/>
      <c r="I6" s="9">
        <v>1</v>
      </c>
      <c r="J6" s="16">
        <f>+H3+H4+H5+I6</f>
        <v>24.400000000000002</v>
      </c>
      <c r="K6" s="18">
        <f>70*J6/J12</f>
        <v>62.794117647058826</v>
      </c>
    </row>
    <row r="8" spans="1:14" ht="23.25" customHeight="1" x14ac:dyDescent="0.25">
      <c r="A8" s="9" t="s">
        <v>50</v>
      </c>
      <c r="B8" s="9"/>
      <c r="C8" s="10"/>
      <c r="D8" s="10"/>
      <c r="E8" s="10"/>
      <c r="F8" s="10"/>
      <c r="G8" s="10"/>
      <c r="H8" s="10"/>
      <c r="I8" s="10"/>
      <c r="J8" s="10"/>
    </row>
    <row r="9" spans="1:14" ht="31.5" customHeight="1" x14ac:dyDescent="0.25">
      <c r="A9" s="10" t="s">
        <v>35</v>
      </c>
      <c r="B9" s="10" t="s">
        <v>41</v>
      </c>
      <c r="C9" s="14">
        <v>0.6</v>
      </c>
      <c r="D9" s="14">
        <v>0.6</v>
      </c>
      <c r="E9" s="14">
        <v>0.6</v>
      </c>
      <c r="F9" s="14">
        <f>(C9+D9+E9)/3</f>
        <v>0.6</v>
      </c>
      <c r="G9" s="15">
        <v>9</v>
      </c>
      <c r="H9" s="10">
        <f>F9*G9</f>
        <v>5.3999999999999995</v>
      </c>
      <c r="I9" s="10"/>
      <c r="J9" s="10"/>
    </row>
    <row r="10" spans="1:14" ht="71.25" customHeight="1" x14ac:dyDescent="0.25">
      <c r="A10" s="10" t="s">
        <v>36</v>
      </c>
      <c r="B10" s="10"/>
      <c r="C10" s="14">
        <v>0.35</v>
      </c>
      <c r="D10" s="14">
        <v>0.35</v>
      </c>
      <c r="E10" s="14">
        <v>0.32</v>
      </c>
      <c r="F10" s="14">
        <f t="shared" ref="F10:F11" si="1">(C10+D10+E10)/3</f>
        <v>0.34</v>
      </c>
      <c r="G10" s="15">
        <v>30</v>
      </c>
      <c r="H10" s="10">
        <f>F10*G10</f>
        <v>10.200000000000001</v>
      </c>
      <c r="I10" s="10"/>
      <c r="J10" s="10"/>
    </row>
    <row r="11" spans="1:14" ht="90.75" customHeight="1" x14ac:dyDescent="0.3">
      <c r="A11" s="10" t="s">
        <v>37</v>
      </c>
      <c r="B11" s="10"/>
      <c r="C11" s="14">
        <v>0.34</v>
      </c>
      <c r="D11" s="14">
        <v>0.37</v>
      </c>
      <c r="E11" s="14">
        <v>0.35</v>
      </c>
      <c r="F11" s="14">
        <f t="shared" si="1"/>
        <v>0.35333333333333333</v>
      </c>
      <c r="G11" s="15">
        <v>30</v>
      </c>
      <c r="H11" s="10">
        <f>F11*G11</f>
        <v>10.6</v>
      </c>
      <c r="I11" s="10"/>
      <c r="J11" s="10"/>
      <c r="N11" s="10" t="s">
        <v>53</v>
      </c>
    </row>
    <row r="12" spans="1:14" ht="23.25" customHeight="1" x14ac:dyDescent="0.25">
      <c r="A12" s="10"/>
      <c r="B12" s="10"/>
      <c r="C12" s="14"/>
      <c r="D12" s="14"/>
      <c r="E12" s="14"/>
      <c r="F12" s="10"/>
      <c r="G12" s="10"/>
      <c r="H12" s="10"/>
      <c r="I12" s="9">
        <v>1</v>
      </c>
      <c r="J12" s="16">
        <f>+H9+H10+H11+I12</f>
        <v>27.200000000000003</v>
      </c>
      <c r="K12" s="18">
        <f>70*J12/J12</f>
        <v>70</v>
      </c>
    </row>
    <row r="14" spans="1:14" x14ac:dyDescent="0.3">
      <c r="A14" s="19" t="s">
        <v>2</v>
      </c>
      <c r="B14" s="19" t="s">
        <v>3</v>
      </c>
      <c r="C14" s="19" t="s">
        <v>15</v>
      </c>
    </row>
    <row r="15" spans="1:14" x14ac:dyDescent="0.3">
      <c r="A15" s="10" t="s">
        <v>49</v>
      </c>
      <c r="B15" s="20">
        <v>68298.929999999993</v>
      </c>
      <c r="C15" s="20">
        <f>MIN($B$15:$B$16)/B15*30</f>
        <v>24.086832692693726</v>
      </c>
    </row>
    <row r="16" spans="1:14" x14ac:dyDescent="0.3">
      <c r="A16" s="10" t="s">
        <v>50</v>
      </c>
      <c r="B16" s="21">
        <v>54836.83</v>
      </c>
      <c r="C16" s="20">
        <f>MIN($B$15:$B$16)/B16*30</f>
        <v>30</v>
      </c>
    </row>
    <row r="18" spans="1:5" x14ac:dyDescent="0.3">
      <c r="A18" s="19" t="s">
        <v>19</v>
      </c>
      <c r="B18" s="21"/>
      <c r="C18" s="22" t="s">
        <v>20</v>
      </c>
      <c r="D18" s="23" t="s">
        <v>21</v>
      </c>
      <c r="E18" s="22" t="s">
        <v>4</v>
      </c>
    </row>
    <row r="19" spans="1:5" x14ac:dyDescent="0.3">
      <c r="A19" s="24" t="str">
        <f>A15</f>
        <v>Generali</v>
      </c>
      <c r="B19" s="21"/>
      <c r="C19" s="21">
        <f>K6</f>
        <v>62.794117647058826</v>
      </c>
      <c r="D19" s="25">
        <f>C15</f>
        <v>24.086832692693726</v>
      </c>
      <c r="E19" s="22">
        <f>C19+D19</f>
        <v>86.880950339752559</v>
      </c>
    </row>
    <row r="20" spans="1:5" x14ac:dyDescent="0.3">
      <c r="A20" s="24" t="str">
        <f>A16</f>
        <v>Unipol</v>
      </c>
      <c r="B20" s="21"/>
      <c r="C20" s="21">
        <f>K12</f>
        <v>70</v>
      </c>
      <c r="D20" s="25">
        <f>C16</f>
        <v>30</v>
      </c>
      <c r="E20" s="22">
        <f>C20+D20</f>
        <v>100</v>
      </c>
    </row>
  </sheetData>
  <pageMargins left="0.70866141732283472" right="0.70866141732283472" top="0.74803149606299213" bottom="0.74803149606299213" header="0.31496062992125984" footer="0.31496062992125984"/>
  <pageSetup paperSize="9" scale="52" orientation="landscape" r:id="rId1"/>
  <headerFooter>
    <oddHeader>&amp;CCalcolo Punteggi gara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workbookViewId="0">
      <selection activeCell="I11" sqref="I11"/>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12" width="7.33203125" customWidth="1"/>
    <col min="13" max="13" width="9.6640625" bestFit="1" customWidth="1"/>
    <col min="14" max="14" width="9.44140625" customWidth="1"/>
  </cols>
  <sheetData>
    <row r="1" spans="1:15" x14ac:dyDescent="0.3">
      <c r="A1" s="38" t="s">
        <v>0</v>
      </c>
      <c r="B1" s="19" t="s">
        <v>5</v>
      </c>
      <c r="C1" s="19" t="s">
        <v>6</v>
      </c>
      <c r="D1" s="19" t="s">
        <v>7</v>
      </c>
      <c r="E1" s="19" t="s">
        <v>8</v>
      </c>
      <c r="F1" s="19" t="s">
        <v>9</v>
      </c>
      <c r="G1" s="19" t="s">
        <v>10</v>
      </c>
      <c r="H1" s="19" t="s">
        <v>11</v>
      </c>
      <c r="I1" s="19" t="s">
        <v>12</v>
      </c>
      <c r="J1" s="19" t="s">
        <v>13</v>
      </c>
      <c r="K1" s="19" t="s">
        <v>14</v>
      </c>
      <c r="L1" s="19" t="s">
        <v>17</v>
      </c>
      <c r="M1" s="19" t="s">
        <v>1</v>
      </c>
      <c r="O1" s="1"/>
    </row>
    <row r="2" spans="1:15" ht="15" customHeight="1" x14ac:dyDescent="0.3">
      <c r="A2" s="24" t="s">
        <v>16</v>
      </c>
      <c r="B2" s="24">
        <v>15</v>
      </c>
      <c r="C2" s="24">
        <v>25</v>
      </c>
      <c r="D2" s="24">
        <v>3</v>
      </c>
      <c r="E2" s="24">
        <v>0</v>
      </c>
      <c r="F2" s="24">
        <v>2</v>
      </c>
      <c r="G2" s="24">
        <v>4</v>
      </c>
      <c r="H2" s="24">
        <v>4</v>
      </c>
      <c r="I2" s="24">
        <v>4</v>
      </c>
      <c r="J2" s="24">
        <v>4</v>
      </c>
      <c r="K2" s="24">
        <v>4</v>
      </c>
      <c r="L2" s="24">
        <v>1</v>
      </c>
      <c r="M2" s="20">
        <f>SUM(B2:L2)</f>
        <v>66</v>
      </c>
    </row>
    <row r="3" spans="1:15" x14ac:dyDescent="0.3">
      <c r="N3" s="6"/>
    </row>
    <row r="5" spans="1:15" x14ac:dyDescent="0.3">
      <c r="A5" s="19" t="s">
        <v>2</v>
      </c>
      <c r="B5" s="19" t="s">
        <v>3</v>
      </c>
      <c r="C5" s="19" t="s">
        <v>15</v>
      </c>
      <c r="D5" s="2"/>
      <c r="E5" s="2"/>
    </row>
    <row r="6" spans="1:15" x14ac:dyDescent="0.3">
      <c r="A6" s="24" t="str">
        <f>A2</f>
        <v>Unipol Assicurazioni</v>
      </c>
      <c r="B6" s="20">
        <v>29789.119999999999</v>
      </c>
      <c r="C6" s="20">
        <f>MIN($B$6:$B$6)/B6*30</f>
        <v>30</v>
      </c>
      <c r="D6" s="5"/>
      <c r="E6" s="6"/>
    </row>
    <row r="7" spans="1:15" x14ac:dyDescent="0.3">
      <c r="B7" s="6"/>
      <c r="C7" s="6"/>
      <c r="D7" s="5"/>
      <c r="E7" s="6"/>
    </row>
    <row r="8" spans="1:15" x14ac:dyDescent="0.3">
      <c r="B8" s="3"/>
      <c r="C8" s="3"/>
      <c r="D8" s="5"/>
      <c r="E8" s="3"/>
    </row>
    <row r="9" spans="1:15" x14ac:dyDescent="0.3">
      <c r="A9" s="19" t="s">
        <v>19</v>
      </c>
      <c r="B9" s="21"/>
      <c r="C9" s="22" t="s">
        <v>20</v>
      </c>
      <c r="D9" s="23" t="s">
        <v>21</v>
      </c>
      <c r="E9" s="22" t="s">
        <v>4</v>
      </c>
    </row>
    <row r="10" spans="1:15" x14ac:dyDescent="0.3">
      <c r="A10" s="24" t="str">
        <f>A6</f>
        <v>Unipol Assicurazioni</v>
      </c>
      <c r="B10" s="21"/>
      <c r="C10" s="21">
        <f>M2</f>
        <v>66</v>
      </c>
      <c r="D10" s="25">
        <f>C6</f>
        <v>30</v>
      </c>
      <c r="E10" s="22">
        <f>C10+D10</f>
        <v>96</v>
      </c>
    </row>
    <row r="11" spans="1:15" x14ac:dyDescent="0.3">
      <c r="A11" s="7"/>
      <c r="B11" s="4"/>
    </row>
  </sheetData>
  <printOptions horizontalCentered="1" gridLines="1"/>
  <pageMargins left="0.70866141732283472" right="0.70866141732283472" top="1.1417322834645669" bottom="0.55118110236220474" header="0.31496062992125984" footer="0.31496062992125984"/>
  <pageSetup paperSize="9" scale="95" fitToHeight="0" orientation="landscape" horizontalDpi="1200" verticalDpi="1200" r:id="rId1"/>
  <headerFooter>
    <oddHeader>&amp;CCalcolo Punteggi gara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activeCell="K16" sqref="K16"/>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10" width="7.33203125" customWidth="1"/>
    <col min="11" max="11" width="9.5546875" customWidth="1"/>
    <col min="12" max="12" width="9.44140625" customWidth="1"/>
  </cols>
  <sheetData>
    <row r="1" spans="1:13" x14ac:dyDescent="0.3">
      <c r="A1" s="38" t="s">
        <v>0</v>
      </c>
      <c r="B1" s="19" t="s">
        <v>5</v>
      </c>
      <c r="C1" s="19" t="s">
        <v>6</v>
      </c>
      <c r="D1" s="19" t="s">
        <v>7</v>
      </c>
      <c r="E1" s="19" t="s">
        <v>8</v>
      </c>
      <c r="F1" s="19" t="s">
        <v>9</v>
      </c>
      <c r="G1" s="19" t="s">
        <v>10</v>
      </c>
      <c r="H1" s="19" t="s">
        <v>11</v>
      </c>
      <c r="I1" s="19" t="s">
        <v>12</v>
      </c>
      <c r="J1" s="19" t="s">
        <v>17</v>
      </c>
      <c r="K1" s="19" t="s">
        <v>1</v>
      </c>
      <c r="M1" s="1"/>
    </row>
    <row r="2" spans="1:13" ht="15" customHeight="1" x14ac:dyDescent="0.3">
      <c r="A2" s="24" t="s">
        <v>16</v>
      </c>
      <c r="B2" s="24">
        <v>20</v>
      </c>
      <c r="C2" s="24">
        <v>10</v>
      </c>
      <c r="D2" s="24">
        <v>5</v>
      </c>
      <c r="E2" s="24">
        <v>5</v>
      </c>
      <c r="F2" s="24">
        <v>4</v>
      </c>
      <c r="G2" s="24">
        <v>5</v>
      </c>
      <c r="H2" s="24">
        <v>15</v>
      </c>
      <c r="I2" s="24">
        <v>5</v>
      </c>
      <c r="J2" s="24">
        <v>1</v>
      </c>
      <c r="K2" s="20">
        <f>SUM(B2:J2)</f>
        <v>70</v>
      </c>
    </row>
    <row r="3" spans="1:13" x14ac:dyDescent="0.3">
      <c r="A3" s="24" t="s">
        <v>22</v>
      </c>
      <c r="B3" s="24">
        <v>20</v>
      </c>
      <c r="C3" s="24">
        <v>10</v>
      </c>
      <c r="D3" s="24">
        <v>5</v>
      </c>
      <c r="E3" s="24">
        <v>5</v>
      </c>
      <c r="F3" s="24">
        <v>4</v>
      </c>
      <c r="G3" s="24">
        <v>5</v>
      </c>
      <c r="H3" s="24">
        <v>15</v>
      </c>
      <c r="I3" s="24">
        <v>5</v>
      </c>
      <c r="J3" s="24">
        <v>0</v>
      </c>
      <c r="K3" s="21">
        <f>SUM(B3:J3)</f>
        <v>69</v>
      </c>
    </row>
    <row r="4" spans="1:13" x14ac:dyDescent="0.3">
      <c r="A4" s="24" t="s">
        <v>23</v>
      </c>
      <c r="B4" s="24">
        <v>20</v>
      </c>
      <c r="C4" s="24">
        <v>10</v>
      </c>
      <c r="D4" s="24">
        <v>5</v>
      </c>
      <c r="E4" s="24">
        <v>5</v>
      </c>
      <c r="F4" s="24">
        <v>4</v>
      </c>
      <c r="G4" s="24">
        <v>5</v>
      </c>
      <c r="H4" s="24">
        <v>15</v>
      </c>
      <c r="I4" s="24">
        <v>5</v>
      </c>
      <c r="J4" s="24">
        <v>0</v>
      </c>
      <c r="K4" s="21">
        <f>SUM(B4:J4)</f>
        <v>69</v>
      </c>
    </row>
    <row r="6" spans="1:13" x14ac:dyDescent="0.3">
      <c r="A6" s="19" t="s">
        <v>2</v>
      </c>
      <c r="B6" s="19" t="s">
        <v>3</v>
      </c>
      <c r="C6" s="19" t="s">
        <v>15</v>
      </c>
      <c r="D6" s="2"/>
      <c r="E6" s="2"/>
    </row>
    <row r="7" spans="1:13" x14ac:dyDescent="0.3">
      <c r="A7" s="24" t="str">
        <f>A2</f>
        <v>Unipol Assicurazioni</v>
      </c>
      <c r="B7" s="20">
        <v>4050</v>
      </c>
      <c r="C7" s="20">
        <f>MIN($B$7:$B$9)/B7*30</f>
        <v>24.398222222222223</v>
      </c>
      <c r="D7" s="5"/>
      <c r="E7" s="6"/>
    </row>
    <row r="8" spans="1:13" x14ac:dyDescent="0.3">
      <c r="A8" s="24" t="str">
        <f>A3</f>
        <v>Vittoria Assicurazioni</v>
      </c>
      <c r="B8" s="21">
        <v>3293.76</v>
      </c>
      <c r="C8" s="20">
        <f t="shared" ref="C8:C9" si="0">MIN($B$7:$B$9)/B8*30</f>
        <v>30</v>
      </c>
      <c r="D8" s="5"/>
      <c r="E8" s="6"/>
    </row>
    <row r="9" spans="1:13" x14ac:dyDescent="0.3">
      <c r="A9" s="24" t="str">
        <f>A4</f>
        <v>Nobis Assicurazioni</v>
      </c>
      <c r="B9" s="20">
        <v>3510</v>
      </c>
      <c r="C9" s="20">
        <f t="shared" si="0"/>
        <v>28.151794871794877</v>
      </c>
      <c r="D9" s="5"/>
      <c r="E9" s="6"/>
    </row>
    <row r="10" spans="1:13" x14ac:dyDescent="0.3">
      <c r="B10" s="3"/>
      <c r="C10" s="3"/>
      <c r="D10" s="5"/>
      <c r="E10" s="3"/>
    </row>
    <row r="11" spans="1:13" x14ac:dyDescent="0.3">
      <c r="A11" s="19" t="s">
        <v>19</v>
      </c>
      <c r="B11" s="21"/>
      <c r="C11" s="22" t="s">
        <v>20</v>
      </c>
      <c r="D11" s="23" t="s">
        <v>21</v>
      </c>
      <c r="E11" s="22" t="s">
        <v>4</v>
      </c>
    </row>
    <row r="12" spans="1:13" x14ac:dyDescent="0.3">
      <c r="A12" s="24" t="str">
        <f>A7</f>
        <v>Unipol Assicurazioni</v>
      </c>
      <c r="B12" s="21"/>
      <c r="C12" s="21">
        <f>K2</f>
        <v>70</v>
      </c>
      <c r="D12" s="25">
        <f>C7</f>
        <v>24.398222222222223</v>
      </c>
      <c r="E12" s="22">
        <f>C12+D12</f>
        <v>94.398222222222216</v>
      </c>
    </row>
    <row r="13" spans="1:13" x14ac:dyDescent="0.3">
      <c r="A13" s="24" t="str">
        <f>A8</f>
        <v>Vittoria Assicurazioni</v>
      </c>
      <c r="B13" s="21"/>
      <c r="C13" s="21">
        <f>K3</f>
        <v>69</v>
      </c>
      <c r="D13" s="25">
        <f>C8</f>
        <v>30</v>
      </c>
      <c r="E13" s="22">
        <f>C13+D13</f>
        <v>99</v>
      </c>
    </row>
    <row r="14" spans="1:13" x14ac:dyDescent="0.3">
      <c r="A14" s="24" t="str">
        <f>A4</f>
        <v>Nobis Assicurazioni</v>
      </c>
      <c r="B14" s="22"/>
      <c r="C14" s="21">
        <f>K4</f>
        <v>69</v>
      </c>
      <c r="D14" s="25">
        <f>C9</f>
        <v>28.151794871794877</v>
      </c>
      <c r="E14" s="22">
        <f>C14+D14</f>
        <v>97.151794871794877</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I14" sqref="I14"/>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9.77734375" customWidth="1"/>
    <col min="9" max="9" width="9.44140625" customWidth="1"/>
  </cols>
  <sheetData>
    <row r="1" spans="1:10" x14ac:dyDescent="0.3">
      <c r="A1" s="38" t="s">
        <v>0</v>
      </c>
      <c r="B1" s="19" t="s">
        <v>5</v>
      </c>
      <c r="C1" s="19" t="s">
        <v>6</v>
      </c>
      <c r="D1" s="19" t="s">
        <v>7</v>
      </c>
      <c r="E1" s="19" t="s">
        <v>8</v>
      </c>
      <c r="F1" s="19" t="s">
        <v>9</v>
      </c>
      <c r="G1" s="19" t="s">
        <v>17</v>
      </c>
      <c r="H1" s="19" t="s">
        <v>1</v>
      </c>
      <c r="J1" s="1"/>
    </row>
    <row r="2" spans="1:10" ht="15" customHeight="1" x14ac:dyDescent="0.3">
      <c r="A2" s="24" t="s">
        <v>16</v>
      </c>
      <c r="B2" s="24">
        <v>19</v>
      </c>
      <c r="C2" s="24">
        <v>20</v>
      </c>
      <c r="D2" s="24">
        <v>10</v>
      </c>
      <c r="E2" s="24">
        <v>10</v>
      </c>
      <c r="F2" s="24">
        <v>10</v>
      </c>
      <c r="G2" s="24">
        <v>1</v>
      </c>
      <c r="H2" s="20">
        <f>SUM(B2:G2)</f>
        <v>70</v>
      </c>
    </row>
    <row r="3" spans="1:10" x14ac:dyDescent="0.3">
      <c r="A3" s="24" t="s">
        <v>22</v>
      </c>
      <c r="B3" s="24">
        <v>19</v>
      </c>
      <c r="C3" s="24">
        <v>20</v>
      </c>
      <c r="D3" s="24">
        <v>10</v>
      </c>
      <c r="E3" s="24">
        <v>10</v>
      </c>
      <c r="F3" s="24">
        <v>10</v>
      </c>
      <c r="G3" s="24">
        <v>0</v>
      </c>
      <c r="H3" s="21">
        <f>SUM(B3:G3)</f>
        <v>69</v>
      </c>
    </row>
    <row r="4" spans="1:10" x14ac:dyDescent="0.3">
      <c r="A4" s="24" t="s">
        <v>24</v>
      </c>
      <c r="B4" s="24">
        <v>10</v>
      </c>
      <c r="C4" s="24">
        <v>10</v>
      </c>
      <c r="D4" s="24">
        <v>10</v>
      </c>
      <c r="E4" s="24">
        <v>10</v>
      </c>
      <c r="F4" s="24">
        <v>10</v>
      </c>
      <c r="G4" s="24">
        <v>0</v>
      </c>
      <c r="H4" s="21">
        <f>SUM(B4:G4)</f>
        <v>50</v>
      </c>
    </row>
    <row r="5" spans="1:10" x14ac:dyDescent="0.3">
      <c r="A5" s="24" t="s">
        <v>25</v>
      </c>
      <c r="B5" s="24">
        <v>19</v>
      </c>
      <c r="C5" s="24">
        <v>20</v>
      </c>
      <c r="D5" s="24">
        <v>10</v>
      </c>
      <c r="E5" s="24">
        <v>10</v>
      </c>
      <c r="F5" s="24">
        <v>10</v>
      </c>
      <c r="G5" s="24">
        <v>0</v>
      </c>
      <c r="H5" s="21">
        <f>SUM(B5:G5)</f>
        <v>69</v>
      </c>
    </row>
    <row r="7" spans="1:10" x14ac:dyDescent="0.3">
      <c r="A7" s="19" t="s">
        <v>2</v>
      </c>
      <c r="B7" s="19" t="s">
        <v>3</v>
      </c>
      <c r="C7" s="19" t="s">
        <v>15</v>
      </c>
      <c r="D7" s="2"/>
      <c r="E7" s="2"/>
    </row>
    <row r="8" spans="1:10" x14ac:dyDescent="0.3">
      <c r="A8" s="24" t="str">
        <f>A2</f>
        <v>Unipol Assicurazioni</v>
      </c>
      <c r="B8" s="20">
        <v>3893.05</v>
      </c>
      <c r="C8" s="20">
        <f>MIN($B$8:$B$11)/B8*30</f>
        <v>21.576912703407352</v>
      </c>
      <c r="D8" s="5"/>
      <c r="E8" s="6"/>
    </row>
    <row r="9" spans="1:10" x14ac:dyDescent="0.3">
      <c r="A9" s="24" t="str">
        <f>A3</f>
        <v>Vittoria Assicurazioni</v>
      </c>
      <c r="B9" s="21">
        <v>3200</v>
      </c>
      <c r="C9" s="20">
        <f t="shared" ref="C9:C11" si="0">MIN($B$8:$B$11)/B9*30</f>
        <v>26.25</v>
      </c>
      <c r="D9" s="5"/>
      <c r="E9" s="6"/>
    </row>
    <row r="10" spans="1:10" x14ac:dyDescent="0.3">
      <c r="A10" s="24" t="str">
        <f>A4</f>
        <v>AIG Europe</v>
      </c>
      <c r="B10" s="20">
        <v>2800</v>
      </c>
      <c r="C10" s="20">
        <f t="shared" si="0"/>
        <v>30</v>
      </c>
      <c r="D10" s="5"/>
      <c r="E10" s="6"/>
    </row>
    <row r="11" spans="1:10" x14ac:dyDescent="0.3">
      <c r="A11" s="24" t="str">
        <f>A5</f>
        <v>Balcia</v>
      </c>
      <c r="B11" s="20">
        <v>2980</v>
      </c>
      <c r="C11" s="20">
        <f t="shared" si="0"/>
        <v>28.187919463087248</v>
      </c>
      <c r="D11" s="5"/>
      <c r="E11" s="6"/>
    </row>
    <row r="12" spans="1:10" x14ac:dyDescent="0.3">
      <c r="B12" s="3"/>
      <c r="C12" s="3"/>
      <c r="D12" s="5"/>
      <c r="E12" s="3"/>
    </row>
    <row r="13" spans="1:10" x14ac:dyDescent="0.3">
      <c r="A13" s="19" t="s">
        <v>19</v>
      </c>
      <c r="B13" s="21"/>
      <c r="C13" s="22" t="s">
        <v>20</v>
      </c>
      <c r="D13" s="23" t="s">
        <v>21</v>
      </c>
      <c r="E13" s="22" t="s">
        <v>4</v>
      </c>
    </row>
    <row r="14" spans="1:10" x14ac:dyDescent="0.3">
      <c r="A14" s="24" t="str">
        <f>A8</f>
        <v>Unipol Assicurazioni</v>
      </c>
      <c r="B14" s="21"/>
      <c r="C14" s="21">
        <f>H2</f>
        <v>70</v>
      </c>
      <c r="D14" s="25">
        <f>C8</f>
        <v>21.576912703407352</v>
      </c>
      <c r="E14" s="22">
        <f>C14+D14</f>
        <v>91.576912703407345</v>
      </c>
    </row>
    <row r="15" spans="1:10" x14ac:dyDescent="0.3">
      <c r="A15" s="24" t="str">
        <f>A9</f>
        <v>Vittoria Assicurazioni</v>
      </c>
      <c r="B15" s="21"/>
      <c r="C15" s="21">
        <f>H3</f>
        <v>69</v>
      </c>
      <c r="D15" s="25">
        <f>C9</f>
        <v>26.25</v>
      </c>
      <c r="E15" s="22">
        <f>C15+D15</f>
        <v>95.25</v>
      </c>
    </row>
    <row r="16" spans="1:10" x14ac:dyDescent="0.3">
      <c r="A16" s="24" t="str">
        <f>A4</f>
        <v>AIG Europe</v>
      </c>
      <c r="B16" s="22"/>
      <c r="C16" s="21">
        <f>H4</f>
        <v>50</v>
      </c>
      <c r="D16" s="25">
        <f>C10</f>
        <v>30</v>
      </c>
      <c r="E16" s="22">
        <f>C16+D16</f>
        <v>80</v>
      </c>
    </row>
    <row r="17" spans="1:5" x14ac:dyDescent="0.3">
      <c r="A17" s="24" t="str">
        <f>A5</f>
        <v>Balcia</v>
      </c>
      <c r="B17" s="24"/>
      <c r="C17" s="21">
        <f>H5</f>
        <v>69</v>
      </c>
      <c r="D17" s="25">
        <f>C11</f>
        <v>28.187919463087248</v>
      </c>
      <c r="E17" s="22">
        <f>C17+D17</f>
        <v>97.187919463087241</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workbookViewId="0">
      <selection activeCell="G21" sqref="G21"/>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8" width="7.33203125" customWidth="1"/>
    <col min="9" max="10" width="9.44140625" customWidth="1"/>
  </cols>
  <sheetData>
    <row r="1" spans="1:11" x14ac:dyDescent="0.3">
      <c r="A1" s="38" t="s">
        <v>0</v>
      </c>
      <c r="B1" s="19" t="s">
        <v>5</v>
      </c>
      <c r="C1" s="19" t="s">
        <v>6</v>
      </c>
      <c r="D1" s="19" t="s">
        <v>7</v>
      </c>
      <c r="E1" s="19" t="s">
        <v>8</v>
      </c>
      <c r="F1" s="19" t="s">
        <v>9</v>
      </c>
      <c r="G1" s="19" t="s">
        <v>10</v>
      </c>
      <c r="H1" s="19" t="s">
        <v>17</v>
      </c>
      <c r="I1" s="19" t="s">
        <v>1</v>
      </c>
      <c r="K1" s="1"/>
    </row>
    <row r="2" spans="1:11" ht="15" customHeight="1" x14ac:dyDescent="0.3">
      <c r="A2" s="24" t="s">
        <v>16</v>
      </c>
      <c r="B2" s="24">
        <v>9</v>
      </c>
      <c r="C2" s="24">
        <v>15</v>
      </c>
      <c r="D2" s="24">
        <v>15</v>
      </c>
      <c r="E2" s="24">
        <v>10</v>
      </c>
      <c r="F2" s="24">
        <v>10</v>
      </c>
      <c r="G2" s="24">
        <v>10</v>
      </c>
      <c r="H2" s="24">
        <v>1</v>
      </c>
      <c r="I2" s="20">
        <f>SUM(B2:H2)</f>
        <v>70</v>
      </c>
    </row>
    <row r="3" spans="1:11" x14ac:dyDescent="0.3">
      <c r="A3" s="24" t="s">
        <v>24</v>
      </c>
      <c r="B3" s="24">
        <v>9</v>
      </c>
      <c r="C3" s="24">
        <v>15</v>
      </c>
      <c r="D3" s="24">
        <v>15</v>
      </c>
      <c r="E3" s="24">
        <v>10</v>
      </c>
      <c r="F3" s="24">
        <v>10</v>
      </c>
      <c r="G3" s="24">
        <v>10</v>
      </c>
      <c r="H3" s="24">
        <v>0</v>
      </c>
      <c r="I3" s="21">
        <f>SUM(B3:H3)</f>
        <v>69</v>
      </c>
    </row>
    <row r="5" spans="1:11" x14ac:dyDescent="0.3">
      <c r="A5" s="19" t="s">
        <v>2</v>
      </c>
      <c r="B5" s="19" t="s">
        <v>3</v>
      </c>
      <c r="C5" s="19" t="s">
        <v>15</v>
      </c>
      <c r="D5" s="2"/>
      <c r="E5" s="2"/>
    </row>
    <row r="6" spans="1:11" x14ac:dyDescent="0.3">
      <c r="A6" s="24" t="str">
        <f>A2</f>
        <v>Unipol Assicurazioni</v>
      </c>
      <c r="B6" s="20">
        <v>1500</v>
      </c>
      <c r="C6" s="20">
        <f>MIN($B$6:$B$7)/B6*30</f>
        <v>30</v>
      </c>
      <c r="D6" s="5"/>
      <c r="E6" s="6"/>
    </row>
    <row r="7" spans="1:11" x14ac:dyDescent="0.3">
      <c r="A7" s="24" t="str">
        <f>A3</f>
        <v>AIG Europe</v>
      </c>
      <c r="B7" s="20">
        <v>1678.91</v>
      </c>
      <c r="C7" s="20">
        <f>MIN($B$6:$B$7)/B7*30</f>
        <v>26.803104395113497</v>
      </c>
      <c r="D7" s="5"/>
      <c r="E7" s="6"/>
    </row>
    <row r="8" spans="1:11" x14ac:dyDescent="0.3">
      <c r="B8" s="3"/>
      <c r="C8" s="3"/>
      <c r="D8" s="5"/>
      <c r="E8" s="3"/>
    </row>
    <row r="9" spans="1:11" x14ac:dyDescent="0.3">
      <c r="A9" s="19" t="s">
        <v>19</v>
      </c>
      <c r="B9" s="21"/>
      <c r="C9" s="22" t="s">
        <v>20</v>
      </c>
      <c r="D9" s="23" t="s">
        <v>21</v>
      </c>
      <c r="E9" s="22" t="s">
        <v>4</v>
      </c>
    </row>
    <row r="10" spans="1:11" x14ac:dyDescent="0.3">
      <c r="A10" s="24" t="str">
        <f>A6</f>
        <v>Unipol Assicurazioni</v>
      </c>
      <c r="B10" s="21"/>
      <c r="C10" s="21">
        <f>I2</f>
        <v>70</v>
      </c>
      <c r="D10" s="25">
        <f>C6</f>
        <v>30</v>
      </c>
      <c r="E10" s="22">
        <f>C10+D10</f>
        <v>100</v>
      </c>
    </row>
    <row r="11" spans="1:11" x14ac:dyDescent="0.3">
      <c r="A11" s="24" t="str">
        <f>A7</f>
        <v>AIG Europe</v>
      </c>
      <c r="B11" s="21"/>
      <c r="C11" s="21">
        <f>I3</f>
        <v>69</v>
      </c>
      <c r="D11" s="25">
        <f>C7</f>
        <v>26.803104395113497</v>
      </c>
      <c r="E11" s="22">
        <f>C11+D11</f>
        <v>95.803104395113493</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D24" sqref="D24"/>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6" width="7.33203125" customWidth="1"/>
    <col min="7" max="7" width="9.88671875"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27</v>
      </c>
      <c r="B2" s="24">
        <v>29</v>
      </c>
      <c r="C2" s="24">
        <v>30</v>
      </c>
      <c r="D2" s="24">
        <v>5</v>
      </c>
      <c r="E2" s="24">
        <v>5</v>
      </c>
      <c r="F2" s="24">
        <v>1</v>
      </c>
      <c r="G2" s="20">
        <f>SUM(B2:F2)</f>
        <v>70</v>
      </c>
    </row>
    <row r="3" spans="1:9" x14ac:dyDescent="0.3">
      <c r="A3" s="24" t="s">
        <v>28</v>
      </c>
      <c r="B3" s="24">
        <v>29</v>
      </c>
      <c r="C3" s="24">
        <v>30</v>
      </c>
      <c r="D3" s="24">
        <v>5</v>
      </c>
      <c r="E3" s="24">
        <v>5</v>
      </c>
      <c r="F3" s="24">
        <v>0</v>
      </c>
      <c r="G3" s="21">
        <f>SUM(B3:F3)</f>
        <v>69</v>
      </c>
    </row>
    <row r="4" spans="1:9" x14ac:dyDescent="0.3">
      <c r="A4" s="24" t="s">
        <v>24</v>
      </c>
      <c r="B4" s="24">
        <v>8</v>
      </c>
      <c r="C4" s="24">
        <v>15</v>
      </c>
      <c r="D4" s="24">
        <v>5</v>
      </c>
      <c r="E4" s="24">
        <v>0</v>
      </c>
      <c r="F4" s="24">
        <v>0</v>
      </c>
      <c r="G4" s="21">
        <f>SUM(B4:F4)</f>
        <v>28</v>
      </c>
    </row>
    <row r="5" spans="1:9" s="26" customFormat="1" x14ac:dyDescent="0.3">
      <c r="A5" s="36" t="s">
        <v>29</v>
      </c>
      <c r="B5" s="36">
        <v>29</v>
      </c>
      <c r="C5" s="36">
        <v>15</v>
      </c>
      <c r="D5" s="36">
        <v>5</v>
      </c>
      <c r="E5" s="36">
        <v>5</v>
      </c>
      <c r="F5" s="36">
        <v>0</v>
      </c>
      <c r="G5" s="20">
        <f>SUM(B5:F5)</f>
        <v>54</v>
      </c>
    </row>
    <row r="7" spans="1:9" x14ac:dyDescent="0.3">
      <c r="A7" s="19" t="s">
        <v>2</v>
      </c>
      <c r="B7" s="19" t="s">
        <v>3</v>
      </c>
      <c r="C7" s="19" t="s">
        <v>15</v>
      </c>
      <c r="D7" s="2"/>
      <c r="E7" s="2"/>
    </row>
    <row r="8" spans="1:9" x14ac:dyDescent="0.3">
      <c r="A8" s="24" t="str">
        <f>A2</f>
        <v>Itas Mutua Assicurazioni</v>
      </c>
      <c r="B8" s="20">
        <v>9300</v>
      </c>
      <c r="C8" s="20">
        <f>MIN($B$8:$B$11)/B8*30</f>
        <v>23.225806451612904</v>
      </c>
      <c r="D8" s="5"/>
      <c r="E8" s="6"/>
    </row>
    <row r="9" spans="1:9" x14ac:dyDescent="0.3">
      <c r="A9" s="24" t="str">
        <f>A3</f>
        <v>Assicuratrice Milanese</v>
      </c>
      <c r="B9" s="21">
        <v>8950</v>
      </c>
      <c r="C9" s="20">
        <f t="shared" ref="C9:C11" si="0">MIN($B$8:$B$11)/B9*30</f>
        <v>24.134078212290504</v>
      </c>
      <c r="D9" s="5"/>
      <c r="E9" s="6"/>
    </row>
    <row r="10" spans="1:9" x14ac:dyDescent="0.3">
      <c r="A10" s="24" t="str">
        <f>A4</f>
        <v>AIG Europe</v>
      </c>
      <c r="B10" s="20">
        <v>10200</v>
      </c>
      <c r="C10" s="20">
        <f t="shared" si="0"/>
        <v>21.176470588235297</v>
      </c>
      <c r="D10" s="5"/>
      <c r="E10" s="6"/>
    </row>
    <row r="11" spans="1:9" x14ac:dyDescent="0.3">
      <c r="A11" s="24" t="str">
        <f>A5</f>
        <v>Roland</v>
      </c>
      <c r="B11" s="20">
        <v>7200</v>
      </c>
      <c r="C11" s="20">
        <f t="shared" si="0"/>
        <v>30</v>
      </c>
      <c r="D11" s="5"/>
      <c r="E11" s="6"/>
    </row>
    <row r="12" spans="1:9" x14ac:dyDescent="0.3">
      <c r="B12" s="3"/>
      <c r="C12" s="3"/>
      <c r="D12" s="5"/>
      <c r="E12" s="3"/>
    </row>
    <row r="13" spans="1:9" x14ac:dyDescent="0.3">
      <c r="A13" s="19" t="s">
        <v>19</v>
      </c>
      <c r="B13" s="21"/>
      <c r="C13" s="22" t="s">
        <v>20</v>
      </c>
      <c r="D13" s="23" t="s">
        <v>21</v>
      </c>
      <c r="E13" s="22" t="s">
        <v>4</v>
      </c>
    </row>
    <row r="14" spans="1:9" x14ac:dyDescent="0.3">
      <c r="A14" s="24" t="str">
        <f>A8</f>
        <v>Itas Mutua Assicurazioni</v>
      </c>
      <c r="B14" s="21"/>
      <c r="C14" s="21">
        <f>G2</f>
        <v>70</v>
      </c>
      <c r="D14" s="25">
        <f>C8</f>
        <v>23.225806451612904</v>
      </c>
      <c r="E14" s="22">
        <f>C14+D14</f>
        <v>93.225806451612897</v>
      </c>
    </row>
    <row r="15" spans="1:9" x14ac:dyDescent="0.3">
      <c r="A15" s="24" t="str">
        <f>A9</f>
        <v>Assicuratrice Milanese</v>
      </c>
      <c r="B15" s="21"/>
      <c r="C15" s="21">
        <f>G3</f>
        <v>69</v>
      </c>
      <c r="D15" s="25">
        <f>C9</f>
        <v>24.134078212290504</v>
      </c>
      <c r="E15" s="22">
        <f>C15+D15</f>
        <v>93.134078212290504</v>
      </c>
    </row>
    <row r="16" spans="1:9" x14ac:dyDescent="0.3">
      <c r="A16" s="24" t="str">
        <f>A4</f>
        <v>AIG Europe</v>
      </c>
      <c r="B16" s="22"/>
      <c r="C16" s="21">
        <f>G4</f>
        <v>28</v>
      </c>
      <c r="D16" s="25">
        <f>C10</f>
        <v>21.176470588235297</v>
      </c>
      <c r="E16" s="22">
        <f>C16+D16</f>
        <v>49.176470588235297</v>
      </c>
    </row>
    <row r="17" spans="1:5" x14ac:dyDescent="0.3">
      <c r="A17" s="24" t="str">
        <f>A5</f>
        <v>Roland</v>
      </c>
      <c r="B17" s="24"/>
      <c r="C17" s="21">
        <f>G5</f>
        <v>54</v>
      </c>
      <c r="D17" s="25">
        <f>C11</f>
        <v>30</v>
      </c>
      <c r="E17" s="22">
        <f>C17+D17</f>
        <v>84</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activeCell="I23" sqref="I23"/>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10" width="7.33203125" customWidth="1"/>
    <col min="11" max="11" width="11.21875" customWidth="1"/>
    <col min="12" max="12" width="9.44140625" customWidth="1"/>
  </cols>
  <sheetData>
    <row r="1" spans="1:13" x14ac:dyDescent="0.3">
      <c r="A1" s="38" t="s">
        <v>0</v>
      </c>
      <c r="B1" s="19" t="s">
        <v>5</v>
      </c>
      <c r="C1" s="19" t="s">
        <v>6</v>
      </c>
      <c r="D1" s="19" t="s">
        <v>7</v>
      </c>
      <c r="E1" s="19" t="s">
        <v>8</v>
      </c>
      <c r="F1" s="19" t="s">
        <v>9</v>
      </c>
      <c r="G1" s="19" t="s">
        <v>10</v>
      </c>
      <c r="H1" s="19" t="s">
        <v>11</v>
      </c>
      <c r="I1" s="19" t="s">
        <v>12</v>
      </c>
      <c r="J1" s="19" t="s">
        <v>17</v>
      </c>
      <c r="K1" s="19" t="s">
        <v>1</v>
      </c>
      <c r="M1" s="1"/>
    </row>
    <row r="2" spans="1:13" ht="15" customHeight="1" x14ac:dyDescent="0.3">
      <c r="A2" s="24" t="s">
        <v>16</v>
      </c>
      <c r="B2" s="24">
        <v>20</v>
      </c>
      <c r="C2" s="24">
        <v>10</v>
      </c>
      <c r="D2" s="24">
        <v>5</v>
      </c>
      <c r="E2" s="24">
        <v>5</v>
      </c>
      <c r="F2" s="24">
        <v>4</v>
      </c>
      <c r="G2" s="24">
        <v>5</v>
      </c>
      <c r="H2" s="24">
        <v>15</v>
      </c>
      <c r="I2" s="24">
        <v>5</v>
      </c>
      <c r="J2" s="24">
        <v>1</v>
      </c>
      <c r="K2" s="20">
        <f>SUM(B2:J2)</f>
        <v>70</v>
      </c>
    </row>
    <row r="3" spans="1:13" x14ac:dyDescent="0.3">
      <c r="A3" s="24" t="s">
        <v>22</v>
      </c>
      <c r="B3" s="24">
        <v>20</v>
      </c>
      <c r="C3" s="24">
        <v>10</v>
      </c>
      <c r="D3" s="24">
        <v>5</v>
      </c>
      <c r="E3" s="24">
        <v>5</v>
      </c>
      <c r="F3" s="24">
        <v>4</v>
      </c>
      <c r="G3" s="24">
        <v>5</v>
      </c>
      <c r="H3" s="24">
        <v>15</v>
      </c>
      <c r="I3" s="24">
        <v>5</v>
      </c>
      <c r="J3" s="24">
        <v>0</v>
      </c>
      <c r="K3" s="21">
        <f>SUM(B3:J3)</f>
        <v>69</v>
      </c>
    </row>
    <row r="4" spans="1:13" x14ac:dyDescent="0.3">
      <c r="A4" s="24" t="s">
        <v>23</v>
      </c>
      <c r="B4" s="24">
        <v>20</v>
      </c>
      <c r="C4" s="24">
        <v>10</v>
      </c>
      <c r="D4" s="24">
        <v>5</v>
      </c>
      <c r="E4" s="24">
        <v>5</v>
      </c>
      <c r="F4" s="24">
        <v>4</v>
      </c>
      <c r="G4" s="24">
        <v>5</v>
      </c>
      <c r="H4" s="24">
        <v>15</v>
      </c>
      <c r="I4" s="24">
        <v>5</v>
      </c>
      <c r="J4" s="24">
        <v>0</v>
      </c>
      <c r="K4" s="21">
        <f>SUM(B4:J4)</f>
        <v>69</v>
      </c>
    </row>
    <row r="6" spans="1:13" x14ac:dyDescent="0.3">
      <c r="A6" s="19" t="s">
        <v>2</v>
      </c>
      <c r="B6" s="19" t="s">
        <v>3</v>
      </c>
      <c r="C6" s="19" t="s">
        <v>15</v>
      </c>
      <c r="D6" s="2"/>
      <c r="E6" s="2"/>
    </row>
    <row r="7" spans="1:13" x14ac:dyDescent="0.3">
      <c r="A7" s="24" t="str">
        <f>A2</f>
        <v>Unipol Assicurazioni</v>
      </c>
      <c r="B7" s="20">
        <v>4660</v>
      </c>
      <c r="C7" s="20">
        <f>MIN($B$7:$B$9)/B7*30</f>
        <v>25.779399141630901</v>
      </c>
      <c r="D7" s="5"/>
      <c r="E7" s="6"/>
    </row>
    <row r="8" spans="1:13" x14ac:dyDescent="0.3">
      <c r="A8" s="24" t="str">
        <f>A3</f>
        <v>Vittoria Assicurazioni</v>
      </c>
      <c r="B8" s="21">
        <v>4004.4</v>
      </c>
      <c r="C8" s="20">
        <f t="shared" ref="C8:C9" si="0">MIN($B$7:$B$9)/B8*30</f>
        <v>30</v>
      </c>
      <c r="D8" s="5"/>
      <c r="E8" s="6"/>
    </row>
    <row r="9" spans="1:13" x14ac:dyDescent="0.3">
      <c r="A9" s="24" t="str">
        <f>A4</f>
        <v>Nobis Assicurazioni</v>
      </c>
      <c r="B9" s="20">
        <v>4459</v>
      </c>
      <c r="C9" s="20">
        <f t="shared" si="0"/>
        <v>26.941466696568739</v>
      </c>
      <c r="D9" s="5"/>
      <c r="E9" s="6"/>
    </row>
    <row r="10" spans="1:13" x14ac:dyDescent="0.3">
      <c r="B10" s="3"/>
      <c r="C10" s="3"/>
      <c r="D10" s="5"/>
      <c r="E10" s="3"/>
    </row>
    <row r="11" spans="1:13" x14ac:dyDescent="0.3">
      <c r="A11" s="19" t="s">
        <v>19</v>
      </c>
      <c r="B11" s="21"/>
      <c r="C11" s="22" t="s">
        <v>20</v>
      </c>
      <c r="D11" s="23" t="s">
        <v>21</v>
      </c>
      <c r="E11" s="22" t="s">
        <v>4</v>
      </c>
    </row>
    <row r="12" spans="1:13" x14ac:dyDescent="0.3">
      <c r="A12" s="24" t="str">
        <f>A7</f>
        <v>Unipol Assicurazioni</v>
      </c>
      <c r="B12" s="21"/>
      <c r="C12" s="21">
        <f>K2</f>
        <v>70</v>
      </c>
      <c r="D12" s="25">
        <f>C7</f>
        <v>25.779399141630901</v>
      </c>
      <c r="E12" s="22">
        <f>C12+D12</f>
        <v>95.779399141630904</v>
      </c>
    </row>
    <row r="13" spans="1:13" x14ac:dyDescent="0.3">
      <c r="A13" s="24" t="str">
        <f>A8</f>
        <v>Vittoria Assicurazioni</v>
      </c>
      <c r="B13" s="21"/>
      <c r="C13" s="21">
        <f>K3</f>
        <v>69</v>
      </c>
      <c r="D13" s="25">
        <f>C8</f>
        <v>30</v>
      </c>
      <c r="E13" s="22">
        <f>C13+D13</f>
        <v>99</v>
      </c>
    </row>
    <row r="14" spans="1:13" x14ac:dyDescent="0.3">
      <c r="A14" s="24" t="str">
        <f>A4</f>
        <v>Nobis Assicurazioni</v>
      </c>
      <c r="B14" s="22"/>
      <c r="C14" s="21">
        <f>K4</f>
        <v>69</v>
      </c>
      <c r="D14" s="25">
        <f>C9</f>
        <v>26.941466696568739</v>
      </c>
      <c r="E14" s="22">
        <f>C14+D14</f>
        <v>95.941466696568739</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workbookViewId="0">
      <selection activeCell="O21" sqref="O20:O21"/>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6" width="7.33203125" customWidth="1"/>
    <col min="7" max="7" width="10.5546875"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28</v>
      </c>
      <c r="B2" s="24">
        <v>24</v>
      </c>
      <c r="C2" s="24">
        <v>15</v>
      </c>
      <c r="D2" s="24">
        <v>0</v>
      </c>
      <c r="E2" s="24">
        <v>0</v>
      </c>
      <c r="F2" s="24">
        <v>0</v>
      </c>
      <c r="G2" s="20">
        <f>SUM(B2:F2)</f>
        <v>39</v>
      </c>
    </row>
    <row r="3" spans="1:9" x14ac:dyDescent="0.3">
      <c r="A3" s="24" t="s">
        <v>31</v>
      </c>
      <c r="B3" s="24">
        <v>24</v>
      </c>
      <c r="C3" s="24">
        <v>15</v>
      </c>
      <c r="D3" s="24">
        <v>0</v>
      </c>
      <c r="E3" s="24">
        <v>10</v>
      </c>
      <c r="F3" s="24">
        <v>0</v>
      </c>
      <c r="G3" s="21">
        <f>SUM(B3:F3)</f>
        <v>49</v>
      </c>
    </row>
    <row r="4" spans="1:9" x14ac:dyDescent="0.3">
      <c r="A4" s="24" t="s">
        <v>24</v>
      </c>
      <c r="B4" s="24">
        <v>34</v>
      </c>
      <c r="C4" s="24">
        <v>15</v>
      </c>
      <c r="D4" s="24">
        <v>0</v>
      </c>
      <c r="E4" s="24">
        <v>10</v>
      </c>
      <c r="F4" s="24">
        <v>0</v>
      </c>
      <c r="G4" s="21">
        <f>SUM(B4:F4)</f>
        <v>59</v>
      </c>
    </row>
    <row r="5" spans="1:9" x14ac:dyDescent="0.3">
      <c r="A5" s="24" t="s">
        <v>32</v>
      </c>
      <c r="B5" s="24">
        <v>24</v>
      </c>
      <c r="C5" s="24">
        <v>15</v>
      </c>
      <c r="D5" s="24">
        <v>0</v>
      </c>
      <c r="E5" s="24">
        <v>0</v>
      </c>
      <c r="F5" s="24">
        <v>0</v>
      </c>
      <c r="G5" s="21">
        <f>SUM(B5:F5)</f>
        <v>39</v>
      </c>
    </row>
    <row r="7" spans="1:9" x14ac:dyDescent="0.3">
      <c r="A7" s="19" t="s">
        <v>2</v>
      </c>
      <c r="B7" s="19" t="s">
        <v>3</v>
      </c>
      <c r="C7" s="19" t="s">
        <v>15</v>
      </c>
      <c r="D7" s="2"/>
      <c r="E7" s="2"/>
    </row>
    <row r="8" spans="1:9" x14ac:dyDescent="0.3">
      <c r="A8" s="24" t="str">
        <f>A2</f>
        <v>Assicuratrice Milanese</v>
      </c>
      <c r="B8" s="20">
        <v>4690</v>
      </c>
      <c r="C8" s="20">
        <f>MIN($B$8:$B$11)/B8*30</f>
        <v>28.656716417910449</v>
      </c>
      <c r="D8" s="5"/>
      <c r="E8" s="6"/>
    </row>
    <row r="9" spans="1:9" x14ac:dyDescent="0.3">
      <c r="A9" s="24" t="str">
        <f>A3</f>
        <v>AXA XL Insurance</v>
      </c>
      <c r="B9" s="21">
        <v>4480</v>
      </c>
      <c r="C9" s="20">
        <f t="shared" ref="C9:C11" si="0">MIN($B$8:$B$11)/B9*30</f>
        <v>30</v>
      </c>
      <c r="D9" s="5"/>
      <c r="E9" s="6"/>
    </row>
    <row r="10" spans="1:9" x14ac:dyDescent="0.3">
      <c r="A10" s="24" t="str">
        <f>A4</f>
        <v>AIG Europe</v>
      </c>
      <c r="B10" s="20">
        <v>5413</v>
      </c>
      <c r="C10" s="20">
        <f t="shared" si="0"/>
        <v>24.829115093293922</v>
      </c>
      <c r="D10" s="5"/>
      <c r="E10" s="6"/>
    </row>
    <row r="11" spans="1:9" x14ac:dyDescent="0.3">
      <c r="A11" s="24" t="str">
        <f>A5</f>
        <v>Lloyd's Insurance Company SE</v>
      </c>
      <c r="B11" s="20">
        <v>5493.92</v>
      </c>
      <c r="C11" s="20">
        <f t="shared" si="0"/>
        <v>24.463406820630805</v>
      </c>
      <c r="D11" s="5"/>
      <c r="E11" s="6"/>
    </row>
    <row r="12" spans="1:9" x14ac:dyDescent="0.3">
      <c r="B12" s="3"/>
      <c r="C12" s="3"/>
      <c r="D12" s="5"/>
      <c r="E12" s="3"/>
    </row>
    <row r="13" spans="1:9" x14ac:dyDescent="0.3">
      <c r="A13" s="19" t="s">
        <v>19</v>
      </c>
      <c r="B13" s="21"/>
      <c r="C13" s="22" t="s">
        <v>20</v>
      </c>
      <c r="D13" s="23" t="s">
        <v>21</v>
      </c>
      <c r="E13" s="22" t="s">
        <v>4</v>
      </c>
    </row>
    <row r="14" spans="1:9" x14ac:dyDescent="0.3">
      <c r="A14" s="24" t="str">
        <f>A8</f>
        <v>Assicuratrice Milanese</v>
      </c>
      <c r="B14" s="21"/>
      <c r="C14" s="21">
        <f>G2</f>
        <v>39</v>
      </c>
      <c r="D14" s="25">
        <f>C8</f>
        <v>28.656716417910449</v>
      </c>
      <c r="E14" s="22">
        <f>C14+D14</f>
        <v>67.656716417910445</v>
      </c>
    </row>
    <row r="15" spans="1:9" x14ac:dyDescent="0.3">
      <c r="A15" s="24" t="str">
        <f>A9</f>
        <v>AXA XL Insurance</v>
      </c>
      <c r="B15" s="21"/>
      <c r="C15" s="21">
        <f>G3</f>
        <v>49</v>
      </c>
      <c r="D15" s="25">
        <f>C9</f>
        <v>30</v>
      </c>
      <c r="E15" s="22">
        <f>C15+D15</f>
        <v>79</v>
      </c>
    </row>
    <row r="16" spans="1:9" x14ac:dyDescent="0.3">
      <c r="A16" s="24" t="str">
        <f>A4</f>
        <v>AIG Europe</v>
      </c>
      <c r="B16" s="22"/>
      <c r="C16" s="21">
        <f>G4</f>
        <v>59</v>
      </c>
      <c r="D16" s="25">
        <f>C10</f>
        <v>24.829115093293922</v>
      </c>
      <c r="E16" s="22">
        <f>C16+D16</f>
        <v>83.829115093293922</v>
      </c>
    </row>
    <row r="17" spans="1:5" x14ac:dyDescent="0.3">
      <c r="A17" s="24" t="str">
        <f>A5</f>
        <v>Lloyd's Insurance Company SE</v>
      </c>
      <c r="B17" s="24"/>
      <c r="C17" s="21">
        <f>G5</f>
        <v>39</v>
      </c>
      <c r="D17" s="25">
        <f>C11</f>
        <v>24.463406820630805</v>
      </c>
      <c r="E17" s="22">
        <f>C17+D17</f>
        <v>63.463406820630809</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J25" sqref="J25"/>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9.6640625" bestFit="1" customWidth="1"/>
    <col min="9" max="9" width="9.44140625" customWidth="1"/>
  </cols>
  <sheetData>
    <row r="1" spans="1:10" x14ac:dyDescent="0.3">
      <c r="A1" s="38" t="s">
        <v>0</v>
      </c>
      <c r="B1" s="19" t="s">
        <v>5</v>
      </c>
      <c r="C1" s="19" t="s">
        <v>6</v>
      </c>
      <c r="D1" s="19" t="s">
        <v>7</v>
      </c>
      <c r="E1" s="19" t="s">
        <v>8</v>
      </c>
      <c r="F1" s="19" t="s">
        <v>9</v>
      </c>
      <c r="G1" s="19" t="s">
        <v>17</v>
      </c>
      <c r="H1" s="19" t="s">
        <v>1</v>
      </c>
      <c r="J1" s="1"/>
    </row>
    <row r="2" spans="1:10" ht="15" customHeight="1" x14ac:dyDescent="0.3">
      <c r="A2" s="24" t="s">
        <v>16</v>
      </c>
      <c r="B2" s="24">
        <v>19</v>
      </c>
      <c r="C2" s="24">
        <v>20</v>
      </c>
      <c r="D2" s="24">
        <v>10</v>
      </c>
      <c r="E2" s="24">
        <v>10</v>
      </c>
      <c r="F2" s="24">
        <v>10</v>
      </c>
      <c r="G2" s="24">
        <v>1</v>
      </c>
      <c r="H2" s="20">
        <f>SUM(B2:G2)</f>
        <v>70</v>
      </c>
    </row>
    <row r="3" spans="1:10" x14ac:dyDescent="0.3">
      <c r="A3" s="24" t="s">
        <v>22</v>
      </c>
      <c r="B3" s="24">
        <v>19</v>
      </c>
      <c r="C3" s="24">
        <v>20</v>
      </c>
      <c r="D3" s="24">
        <v>10</v>
      </c>
      <c r="E3" s="24">
        <v>10</v>
      </c>
      <c r="F3" s="24">
        <v>10</v>
      </c>
      <c r="G3" s="24">
        <v>0</v>
      </c>
      <c r="H3" s="21">
        <f>SUM(B3:G3)</f>
        <v>69</v>
      </c>
    </row>
    <row r="4" spans="1:10" x14ac:dyDescent="0.3">
      <c r="A4" s="24" t="s">
        <v>24</v>
      </c>
      <c r="B4" s="24">
        <v>19</v>
      </c>
      <c r="C4" s="24">
        <v>20</v>
      </c>
      <c r="D4" s="24">
        <v>10</v>
      </c>
      <c r="E4" s="24">
        <v>10</v>
      </c>
      <c r="F4" s="24">
        <v>10</v>
      </c>
      <c r="G4" s="24">
        <v>0</v>
      </c>
      <c r="H4" s="21">
        <f>SUM(B4:G4)</f>
        <v>69</v>
      </c>
    </row>
    <row r="5" spans="1:10" x14ac:dyDescent="0.3">
      <c r="A5" s="24" t="s">
        <v>25</v>
      </c>
      <c r="B5" s="24">
        <v>19</v>
      </c>
      <c r="C5" s="24">
        <v>20</v>
      </c>
      <c r="D5" s="24">
        <v>10</v>
      </c>
      <c r="E5" s="24">
        <v>10</v>
      </c>
      <c r="F5" s="24">
        <v>10</v>
      </c>
      <c r="G5" s="24">
        <v>0</v>
      </c>
      <c r="H5" s="21">
        <v>69</v>
      </c>
    </row>
    <row r="7" spans="1:10" x14ac:dyDescent="0.3">
      <c r="A7" s="19" t="s">
        <v>2</v>
      </c>
      <c r="B7" s="19" t="s">
        <v>3</v>
      </c>
      <c r="C7" s="19" t="s">
        <v>15</v>
      </c>
      <c r="D7" s="2"/>
      <c r="E7" s="2"/>
    </row>
    <row r="8" spans="1:10" x14ac:dyDescent="0.3">
      <c r="A8" s="24" t="str">
        <f>A2</f>
        <v>Unipol Assicurazioni</v>
      </c>
      <c r="B8" s="20">
        <v>1475.5</v>
      </c>
      <c r="C8" s="20">
        <f>MIN($B$8:$B$11)/B8*30</f>
        <v>24.398508980006778</v>
      </c>
      <c r="D8" s="5"/>
      <c r="E8" s="6"/>
    </row>
    <row r="9" spans="1:10" x14ac:dyDescent="0.3">
      <c r="A9" s="24" t="str">
        <f>A3</f>
        <v>Vittoria Assicurazioni</v>
      </c>
      <c r="B9" s="21">
        <v>1200</v>
      </c>
      <c r="C9" s="20">
        <f t="shared" ref="C9:C11" si="0">MIN($B$8:$B$11)/B9*30</f>
        <v>30</v>
      </c>
      <c r="D9" s="5"/>
      <c r="E9" s="6"/>
    </row>
    <row r="10" spans="1:10" x14ac:dyDescent="0.3">
      <c r="A10" s="24" t="str">
        <f>A4</f>
        <v>AIG Europe</v>
      </c>
      <c r="B10" s="20">
        <v>1362</v>
      </c>
      <c r="C10" s="20">
        <f t="shared" si="0"/>
        <v>26.431718061674008</v>
      </c>
      <c r="D10" s="5"/>
      <c r="E10" s="6"/>
    </row>
    <row r="11" spans="1:10" x14ac:dyDescent="0.3">
      <c r="A11" s="24" t="str">
        <f>A5</f>
        <v>Balcia</v>
      </c>
      <c r="B11" s="20">
        <v>1256</v>
      </c>
      <c r="C11" s="20">
        <f t="shared" si="0"/>
        <v>28.662420382165607</v>
      </c>
      <c r="D11" s="5"/>
      <c r="E11" s="6"/>
    </row>
    <row r="12" spans="1:10" x14ac:dyDescent="0.3">
      <c r="B12" s="3"/>
      <c r="C12" s="3"/>
      <c r="D12" s="5"/>
      <c r="E12" s="3"/>
    </row>
    <row r="13" spans="1:10" x14ac:dyDescent="0.3">
      <c r="A13" s="19" t="s">
        <v>19</v>
      </c>
      <c r="B13" s="21"/>
      <c r="C13" s="22" t="s">
        <v>20</v>
      </c>
      <c r="D13" s="23" t="s">
        <v>21</v>
      </c>
      <c r="E13" s="22" t="s">
        <v>4</v>
      </c>
    </row>
    <row r="14" spans="1:10" x14ac:dyDescent="0.3">
      <c r="A14" s="24" t="str">
        <f>A8</f>
        <v>Unipol Assicurazioni</v>
      </c>
      <c r="B14" s="21"/>
      <c r="C14" s="21">
        <f>H2</f>
        <v>70</v>
      </c>
      <c r="D14" s="25">
        <f>C8</f>
        <v>24.398508980006778</v>
      </c>
      <c r="E14" s="22">
        <f>C14+D14</f>
        <v>94.398508980006781</v>
      </c>
    </row>
    <row r="15" spans="1:10" x14ac:dyDescent="0.3">
      <c r="A15" s="24" t="str">
        <f>A9</f>
        <v>Vittoria Assicurazioni</v>
      </c>
      <c r="B15" s="21"/>
      <c r="C15" s="21">
        <f>H3</f>
        <v>69</v>
      </c>
      <c r="D15" s="25">
        <f>C9</f>
        <v>30</v>
      </c>
      <c r="E15" s="22">
        <f>C15+D15</f>
        <v>99</v>
      </c>
    </row>
    <row r="16" spans="1:10" x14ac:dyDescent="0.3">
      <c r="A16" s="24" t="str">
        <f>A4</f>
        <v>AIG Europe</v>
      </c>
      <c r="B16" s="22"/>
      <c r="C16" s="21">
        <f>H4</f>
        <v>69</v>
      </c>
      <c r="D16" s="25">
        <f>C10</f>
        <v>26.431718061674008</v>
      </c>
      <c r="E16" s="22">
        <f>C16+D16</f>
        <v>95.431718061674005</v>
      </c>
    </row>
    <row r="17" spans="1:5" x14ac:dyDescent="0.3">
      <c r="A17" s="24" t="str">
        <f>A5</f>
        <v>Balcia</v>
      </c>
      <c r="B17" s="24"/>
      <c r="C17" s="21">
        <f>H5</f>
        <v>69</v>
      </c>
      <c r="D17" s="25">
        <f>C11</f>
        <v>28.662420382165607</v>
      </c>
      <c r="E17" s="22">
        <f>C17+D17</f>
        <v>97.662420382165607</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workbookViewId="0">
      <selection activeCell="F12" sqref="F12"/>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8" width="7.33203125" customWidth="1"/>
    <col min="9" max="9" width="9.6640625" bestFit="1" customWidth="1"/>
    <col min="10" max="10" width="9.44140625" customWidth="1"/>
  </cols>
  <sheetData>
    <row r="1" spans="1:11" x14ac:dyDescent="0.3">
      <c r="A1" s="38" t="s">
        <v>0</v>
      </c>
      <c r="B1" s="19" t="s">
        <v>5</v>
      </c>
      <c r="C1" s="19" t="s">
        <v>6</v>
      </c>
      <c r="D1" s="19" t="s">
        <v>7</v>
      </c>
      <c r="E1" s="19" t="s">
        <v>8</v>
      </c>
      <c r="F1" s="19" t="s">
        <v>9</v>
      </c>
      <c r="G1" s="19" t="s">
        <v>10</v>
      </c>
      <c r="H1" s="19" t="s">
        <v>17</v>
      </c>
      <c r="I1" s="19" t="s">
        <v>1</v>
      </c>
      <c r="K1" s="1"/>
    </row>
    <row r="2" spans="1:11" ht="15" customHeight="1" x14ac:dyDescent="0.3">
      <c r="A2" s="24" t="s">
        <v>16</v>
      </c>
      <c r="B2" s="24">
        <v>9</v>
      </c>
      <c r="C2" s="24">
        <v>15</v>
      </c>
      <c r="D2" s="24">
        <v>15</v>
      </c>
      <c r="E2" s="24">
        <v>10</v>
      </c>
      <c r="F2" s="24">
        <v>10</v>
      </c>
      <c r="G2" s="24">
        <v>10</v>
      </c>
      <c r="H2" s="24">
        <v>1</v>
      </c>
      <c r="I2" s="20">
        <f>SUM(B2:H2)</f>
        <v>70</v>
      </c>
    </row>
    <row r="3" spans="1:11" x14ac:dyDescent="0.3">
      <c r="A3" s="24" t="s">
        <v>26</v>
      </c>
      <c r="B3" s="24">
        <v>9</v>
      </c>
      <c r="C3" s="24">
        <v>15</v>
      </c>
      <c r="D3" s="24">
        <v>15</v>
      </c>
      <c r="E3" s="24">
        <v>10</v>
      </c>
      <c r="F3" s="24">
        <v>10</v>
      </c>
      <c r="G3" s="24">
        <v>10</v>
      </c>
      <c r="H3" s="24">
        <v>0</v>
      </c>
      <c r="I3" s="21">
        <f>SUM(B3:H3)</f>
        <v>69</v>
      </c>
    </row>
    <row r="5" spans="1:11" x14ac:dyDescent="0.3">
      <c r="A5" s="19" t="s">
        <v>2</v>
      </c>
      <c r="B5" s="19" t="s">
        <v>3</v>
      </c>
      <c r="C5" s="19" t="s">
        <v>15</v>
      </c>
      <c r="D5" s="2"/>
      <c r="E5" s="2"/>
    </row>
    <row r="6" spans="1:11" x14ac:dyDescent="0.3">
      <c r="A6" s="24" t="str">
        <f>A2</f>
        <v>Unipol Assicurazioni</v>
      </c>
      <c r="B6" s="20">
        <v>2068</v>
      </c>
      <c r="C6" s="20">
        <f>MIN($B$6:$B$7)/B6*30</f>
        <v>27.41779497098646</v>
      </c>
      <c r="D6" s="5"/>
      <c r="E6" s="6"/>
    </row>
    <row r="7" spans="1:11" x14ac:dyDescent="0.3">
      <c r="A7" s="24" t="str">
        <f>A3</f>
        <v xml:space="preserve">Elipselife </v>
      </c>
      <c r="B7" s="20">
        <v>1890</v>
      </c>
      <c r="C7" s="20">
        <f>MIN($B$6:$B$7)/B7*30</f>
        <v>30</v>
      </c>
      <c r="D7" s="5"/>
      <c r="E7" s="6"/>
    </row>
    <row r="8" spans="1:11" x14ac:dyDescent="0.3">
      <c r="B8" s="3"/>
      <c r="C8" s="3"/>
      <c r="D8" s="5"/>
      <c r="E8" s="3"/>
    </row>
    <row r="9" spans="1:11" x14ac:dyDescent="0.3">
      <c r="A9" s="19" t="s">
        <v>19</v>
      </c>
      <c r="B9" s="21"/>
      <c r="C9" s="22" t="s">
        <v>20</v>
      </c>
      <c r="D9" s="23" t="s">
        <v>21</v>
      </c>
      <c r="E9" s="22" t="s">
        <v>4</v>
      </c>
    </row>
    <row r="10" spans="1:11" x14ac:dyDescent="0.3">
      <c r="A10" s="24" t="str">
        <f>A6</f>
        <v>Unipol Assicurazioni</v>
      </c>
      <c r="B10" s="21"/>
      <c r="C10" s="21">
        <f>I2</f>
        <v>70</v>
      </c>
      <c r="D10" s="25">
        <f>C6</f>
        <v>27.41779497098646</v>
      </c>
      <c r="E10" s="22">
        <f>C10+D10</f>
        <v>97.417794970986463</v>
      </c>
    </row>
    <row r="11" spans="1:11" x14ac:dyDescent="0.3">
      <c r="A11" s="24" t="str">
        <f>A7</f>
        <v xml:space="preserve">Elipselife </v>
      </c>
      <c r="B11" s="21"/>
      <c r="C11" s="21">
        <f>I3</f>
        <v>69</v>
      </c>
      <c r="D11" s="25">
        <f>C7</f>
        <v>30</v>
      </c>
      <c r="E11" s="22">
        <f>C11+D11</f>
        <v>99</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H27" sqref="H27"/>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27</v>
      </c>
      <c r="B2" s="24">
        <v>29</v>
      </c>
      <c r="C2" s="24">
        <v>30</v>
      </c>
      <c r="D2" s="24">
        <v>5</v>
      </c>
      <c r="E2" s="24">
        <v>5</v>
      </c>
      <c r="F2" s="24">
        <v>1</v>
      </c>
      <c r="G2" s="20">
        <f>SUM(B2:F2)</f>
        <v>70</v>
      </c>
    </row>
    <row r="3" spans="1:9" x14ac:dyDescent="0.3">
      <c r="A3" s="24" t="s">
        <v>28</v>
      </c>
      <c r="B3" s="24">
        <v>29</v>
      </c>
      <c r="C3" s="24">
        <v>30</v>
      </c>
      <c r="D3" s="24">
        <v>5</v>
      </c>
      <c r="E3" s="24">
        <v>5</v>
      </c>
      <c r="F3" s="24">
        <v>0</v>
      </c>
      <c r="G3" s="21">
        <f>SUM(B3:F3)</f>
        <v>69</v>
      </c>
    </row>
    <row r="4" spans="1:9" x14ac:dyDescent="0.3">
      <c r="A4" s="24" t="s">
        <v>24</v>
      </c>
      <c r="B4" s="24">
        <v>29</v>
      </c>
      <c r="C4" s="24">
        <v>15</v>
      </c>
      <c r="D4" s="24">
        <v>5</v>
      </c>
      <c r="E4" s="24">
        <v>0</v>
      </c>
      <c r="F4" s="24">
        <v>0</v>
      </c>
      <c r="G4" s="21">
        <f>SUM(B4:F4)</f>
        <v>49</v>
      </c>
    </row>
    <row r="5" spans="1:9" s="26" customFormat="1" x14ac:dyDescent="0.3">
      <c r="A5" s="36" t="s">
        <v>29</v>
      </c>
      <c r="B5" s="36">
        <v>29</v>
      </c>
      <c r="C5" s="36">
        <v>15</v>
      </c>
      <c r="D5" s="36">
        <v>5</v>
      </c>
      <c r="E5" s="36">
        <v>5</v>
      </c>
      <c r="F5" s="36">
        <v>0</v>
      </c>
      <c r="G5" s="20">
        <f>SUM(B5:F5)</f>
        <v>54</v>
      </c>
    </row>
    <row r="7" spans="1:9" x14ac:dyDescent="0.3">
      <c r="A7" s="19" t="s">
        <v>2</v>
      </c>
      <c r="B7" s="19" t="s">
        <v>3</v>
      </c>
      <c r="C7" s="19" t="s">
        <v>15</v>
      </c>
      <c r="D7" s="2"/>
      <c r="E7" s="2"/>
    </row>
    <row r="8" spans="1:9" x14ac:dyDescent="0.3">
      <c r="A8" s="24" t="str">
        <f>A2</f>
        <v>Itas Mutua Assicurazioni</v>
      </c>
      <c r="B8" s="20">
        <v>4650</v>
      </c>
      <c r="C8" s="20">
        <f>MIN($B$8:$B$11)/B8*30</f>
        <v>22.580645161290324</v>
      </c>
      <c r="D8" s="5"/>
      <c r="E8" s="6"/>
    </row>
    <row r="9" spans="1:9" x14ac:dyDescent="0.3">
      <c r="A9" s="24" t="str">
        <f>A3</f>
        <v>Assicuratrice Milanese</v>
      </c>
      <c r="B9" s="21">
        <v>3500</v>
      </c>
      <c r="C9" s="20">
        <f t="shared" ref="C9:C11" si="0">MIN($B$8:$B$11)/B9*30</f>
        <v>30</v>
      </c>
      <c r="D9" s="5"/>
      <c r="E9" s="6"/>
    </row>
    <row r="10" spans="1:9" x14ac:dyDescent="0.3">
      <c r="A10" s="24" t="str">
        <f>A4</f>
        <v>AIG Europe</v>
      </c>
      <c r="B10" s="20">
        <v>4608</v>
      </c>
      <c r="C10" s="20">
        <f t="shared" si="0"/>
        <v>22.786458333333336</v>
      </c>
      <c r="D10" s="5"/>
      <c r="E10" s="6"/>
    </row>
    <row r="11" spans="1:9" x14ac:dyDescent="0.3">
      <c r="A11" s="24" t="str">
        <f>A5</f>
        <v>Roland</v>
      </c>
      <c r="B11" s="20">
        <v>3900</v>
      </c>
      <c r="C11" s="20">
        <f t="shared" si="0"/>
        <v>26.923076923076923</v>
      </c>
      <c r="D11" s="5"/>
      <c r="E11" s="6"/>
    </row>
    <row r="12" spans="1:9" x14ac:dyDescent="0.3">
      <c r="B12" s="3"/>
      <c r="C12" s="3"/>
      <c r="D12" s="5"/>
      <c r="E12" s="3"/>
    </row>
    <row r="13" spans="1:9" x14ac:dyDescent="0.3">
      <c r="A13" s="19" t="s">
        <v>19</v>
      </c>
      <c r="B13" s="21"/>
      <c r="C13" s="22" t="s">
        <v>20</v>
      </c>
      <c r="D13" s="23" t="s">
        <v>21</v>
      </c>
      <c r="E13" s="22" t="s">
        <v>4</v>
      </c>
    </row>
    <row r="14" spans="1:9" x14ac:dyDescent="0.3">
      <c r="A14" s="24" t="str">
        <f>A8</f>
        <v>Itas Mutua Assicurazioni</v>
      </c>
      <c r="B14" s="21"/>
      <c r="C14" s="21">
        <f>G2</f>
        <v>70</v>
      </c>
      <c r="D14" s="25">
        <f>C8</f>
        <v>22.580645161290324</v>
      </c>
      <c r="E14" s="22">
        <f>C14+D14</f>
        <v>92.58064516129032</v>
      </c>
    </row>
    <row r="15" spans="1:9" x14ac:dyDescent="0.3">
      <c r="A15" s="24" t="str">
        <f>A9</f>
        <v>Assicuratrice Milanese</v>
      </c>
      <c r="B15" s="21"/>
      <c r="C15" s="21">
        <f>G3</f>
        <v>69</v>
      </c>
      <c r="D15" s="25">
        <f>C9</f>
        <v>30</v>
      </c>
      <c r="E15" s="22">
        <f>C15+D15</f>
        <v>99</v>
      </c>
    </row>
    <row r="16" spans="1:9" x14ac:dyDescent="0.3">
      <c r="A16" s="24" t="str">
        <f>A4</f>
        <v>AIG Europe</v>
      </c>
      <c r="B16" s="22"/>
      <c r="C16" s="21">
        <f>G4</f>
        <v>49</v>
      </c>
      <c r="D16" s="25">
        <f>C10</f>
        <v>22.786458333333336</v>
      </c>
      <c r="E16" s="22">
        <f>C16+D16</f>
        <v>71.786458333333343</v>
      </c>
    </row>
    <row r="17" spans="1:5" x14ac:dyDescent="0.3">
      <c r="A17" s="24" t="str">
        <f>A5</f>
        <v>Roland</v>
      </c>
      <c r="B17" s="24"/>
      <c r="C17" s="21">
        <f>G5</f>
        <v>54</v>
      </c>
      <c r="D17" s="25">
        <f>C11</f>
        <v>26.923076923076923</v>
      </c>
      <c r="E17" s="22">
        <f>C17+D17</f>
        <v>80.92307692307692</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opLeftCell="A7" workbookViewId="0">
      <selection activeCell="H25" sqref="H25"/>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7" width="7.33203125" customWidth="1"/>
    <col min="8" max="8" width="9.44140625" customWidth="1"/>
  </cols>
  <sheetData>
    <row r="1" spans="1:9" x14ac:dyDescent="0.3">
      <c r="A1" s="38" t="s">
        <v>0</v>
      </c>
      <c r="B1" s="19" t="s">
        <v>5</v>
      </c>
      <c r="C1" s="19" t="s">
        <v>6</v>
      </c>
      <c r="D1" s="19" t="s">
        <v>7</v>
      </c>
      <c r="E1" s="19" t="s">
        <v>8</v>
      </c>
      <c r="F1" s="19" t="s">
        <v>17</v>
      </c>
      <c r="G1" s="19" t="s">
        <v>1</v>
      </c>
      <c r="I1" s="1"/>
    </row>
    <row r="2" spans="1:9" ht="15" customHeight="1" x14ac:dyDescent="0.3">
      <c r="A2" s="24" t="s">
        <v>28</v>
      </c>
      <c r="B2" s="24">
        <v>24</v>
      </c>
      <c r="C2" s="24">
        <v>15</v>
      </c>
      <c r="D2" s="24">
        <v>0</v>
      </c>
      <c r="E2" s="24">
        <v>0</v>
      </c>
      <c r="F2" s="24">
        <v>0</v>
      </c>
      <c r="G2" s="20">
        <f>SUM(B2:F2)</f>
        <v>39</v>
      </c>
    </row>
    <row r="3" spans="1:9" x14ac:dyDescent="0.3">
      <c r="A3" s="24" t="s">
        <v>31</v>
      </c>
      <c r="B3" s="24">
        <v>24</v>
      </c>
      <c r="C3" s="24">
        <v>15</v>
      </c>
      <c r="D3" s="24">
        <v>0</v>
      </c>
      <c r="E3" s="24">
        <v>10</v>
      </c>
      <c r="F3" s="24">
        <v>0</v>
      </c>
      <c r="G3" s="21">
        <f>SUM(B3:F3)</f>
        <v>49</v>
      </c>
    </row>
    <row r="4" spans="1:9" x14ac:dyDescent="0.3">
      <c r="A4" s="24" t="s">
        <v>24</v>
      </c>
      <c r="B4" s="24">
        <v>34</v>
      </c>
      <c r="C4" s="24">
        <v>15</v>
      </c>
      <c r="D4" s="24">
        <v>0</v>
      </c>
      <c r="E4" s="24">
        <v>10</v>
      </c>
      <c r="F4" s="24">
        <v>0</v>
      </c>
      <c r="G4" s="21">
        <f>SUM(B4:F4)</f>
        <v>59</v>
      </c>
    </row>
    <row r="5" spans="1:9" x14ac:dyDescent="0.3">
      <c r="A5" s="24" t="s">
        <v>32</v>
      </c>
      <c r="B5" s="24">
        <v>24</v>
      </c>
      <c r="C5" s="24">
        <v>15</v>
      </c>
      <c r="D5" s="24">
        <v>0</v>
      </c>
      <c r="E5" s="24">
        <v>0</v>
      </c>
      <c r="F5" s="24">
        <v>0</v>
      </c>
      <c r="G5" s="21">
        <f>SUM(B5:F5)</f>
        <v>39</v>
      </c>
    </row>
    <row r="7" spans="1:9" x14ac:dyDescent="0.3">
      <c r="A7" s="19" t="s">
        <v>2</v>
      </c>
      <c r="B7" s="19" t="s">
        <v>3</v>
      </c>
      <c r="C7" s="19" t="s">
        <v>15</v>
      </c>
      <c r="D7" s="2"/>
      <c r="E7" s="2"/>
    </row>
    <row r="8" spans="1:9" x14ac:dyDescent="0.3">
      <c r="A8" s="24" t="str">
        <f>A2</f>
        <v>Assicuratrice Milanese</v>
      </c>
      <c r="B8" s="20">
        <v>4460</v>
      </c>
      <c r="C8" s="20">
        <f>MIN($B$8:$B$11)/B8*30</f>
        <v>27.443946188340806</v>
      </c>
      <c r="D8" s="5"/>
      <c r="E8" s="6"/>
    </row>
    <row r="9" spans="1:9" x14ac:dyDescent="0.3">
      <c r="A9" s="24" t="str">
        <f>A3</f>
        <v>AXA XL Insurance</v>
      </c>
      <c r="B9" s="21">
        <v>4080</v>
      </c>
      <c r="C9" s="20">
        <f t="shared" ref="C9:C11" si="0">MIN($B$8:$B$11)/B9*30</f>
        <v>30</v>
      </c>
      <c r="D9" s="5"/>
      <c r="E9" s="6"/>
    </row>
    <row r="10" spans="1:9" x14ac:dyDescent="0.3">
      <c r="A10" s="24" t="str">
        <f>A4</f>
        <v>AIG Europe</v>
      </c>
      <c r="B10" s="20">
        <v>4489</v>
      </c>
      <c r="C10" s="20">
        <f t="shared" si="0"/>
        <v>27.266651815549121</v>
      </c>
      <c r="D10" s="5"/>
      <c r="E10" s="6"/>
    </row>
    <row r="11" spans="1:9" x14ac:dyDescent="0.3">
      <c r="A11" s="24" t="str">
        <f>A5</f>
        <v>Lloyd's Insurance Company SE</v>
      </c>
      <c r="B11" s="20">
        <v>4877.78</v>
      </c>
      <c r="C11" s="20">
        <f t="shared" si="0"/>
        <v>25.093382645383763</v>
      </c>
      <c r="D11" s="5"/>
      <c r="E11" s="6"/>
    </row>
    <row r="12" spans="1:9" x14ac:dyDescent="0.3">
      <c r="B12" s="3"/>
      <c r="C12" s="3"/>
      <c r="D12" s="5"/>
      <c r="E12" s="3"/>
    </row>
    <row r="13" spans="1:9" x14ac:dyDescent="0.3">
      <c r="A13" s="19" t="s">
        <v>19</v>
      </c>
      <c r="B13" s="21"/>
      <c r="C13" s="22" t="s">
        <v>20</v>
      </c>
      <c r="D13" s="23" t="s">
        <v>21</v>
      </c>
      <c r="E13" s="22" t="s">
        <v>4</v>
      </c>
    </row>
    <row r="14" spans="1:9" x14ac:dyDescent="0.3">
      <c r="A14" s="24" t="str">
        <f>A8</f>
        <v>Assicuratrice Milanese</v>
      </c>
      <c r="B14" s="21"/>
      <c r="C14" s="21">
        <f>G2</f>
        <v>39</v>
      </c>
      <c r="D14" s="25">
        <f>C8</f>
        <v>27.443946188340806</v>
      </c>
      <c r="E14" s="22">
        <f>C14+D14</f>
        <v>66.443946188340803</v>
      </c>
    </row>
    <row r="15" spans="1:9" x14ac:dyDescent="0.3">
      <c r="A15" s="24" t="str">
        <f>A9</f>
        <v>AXA XL Insurance</v>
      </c>
      <c r="B15" s="21"/>
      <c r="C15" s="21">
        <f>G3</f>
        <v>49</v>
      </c>
      <c r="D15" s="25">
        <f>C9</f>
        <v>30</v>
      </c>
      <c r="E15" s="22">
        <f>C15+D15</f>
        <v>79</v>
      </c>
    </row>
    <row r="16" spans="1:9" x14ac:dyDescent="0.3">
      <c r="A16" s="24" t="str">
        <f>A4</f>
        <v>AIG Europe</v>
      </c>
      <c r="B16" s="22"/>
      <c r="C16" s="21">
        <f>G4</f>
        <v>59</v>
      </c>
      <c r="D16" s="25">
        <f>C10</f>
        <v>27.266651815549121</v>
      </c>
      <c r="E16" s="22">
        <f>C16+D16</f>
        <v>86.266651815549125</v>
      </c>
    </row>
    <row r="17" spans="1:5" x14ac:dyDescent="0.3">
      <c r="A17" s="24" t="str">
        <f>A5</f>
        <v>Lloyd's Insurance Company SE</v>
      </c>
      <c r="B17" s="24"/>
      <c r="C17" s="21">
        <f>G5</f>
        <v>39</v>
      </c>
      <c r="D17" s="25">
        <f>C11</f>
        <v>25.093382645383763</v>
      </c>
      <c r="E17" s="22">
        <f>C17+D17</f>
        <v>64.09338264538377</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G15" sqref="G15"/>
    </sheetView>
  </sheetViews>
  <sheetFormatPr defaultColWidth="9.109375" defaultRowHeight="14.4" x14ac:dyDescent="0.3"/>
  <cols>
    <col min="1" max="1" width="22" style="8" customWidth="1"/>
    <col min="2" max="2" width="33.109375" style="8" customWidth="1"/>
    <col min="3" max="3" width="14.33203125" style="8" customWidth="1"/>
    <col min="4" max="4" width="12.88671875" style="8" customWidth="1"/>
    <col min="5" max="5" width="13.5546875" style="8" customWidth="1"/>
    <col min="6" max="6" width="9.33203125" style="8" customWidth="1"/>
    <col min="7" max="7" width="18.6640625" style="8" customWidth="1"/>
    <col min="8" max="8" width="25.5546875" style="8" bestFit="1" customWidth="1"/>
    <col min="9" max="9" width="17.6640625" style="8" bestFit="1" customWidth="1"/>
    <col min="10" max="10" width="17.44140625" style="8" customWidth="1"/>
    <col min="11" max="11" width="9.109375" style="8"/>
    <col min="12" max="12" width="43.6640625" style="8" customWidth="1"/>
    <col min="13" max="16384" width="9.109375" style="8"/>
  </cols>
  <sheetData>
    <row r="1" spans="1:12" ht="39.75" customHeight="1" x14ac:dyDescent="0.25">
      <c r="A1" s="10"/>
      <c r="B1" s="10"/>
      <c r="C1" s="11" t="s">
        <v>38</v>
      </c>
      <c r="D1" s="11" t="s">
        <v>39</v>
      </c>
      <c r="E1" s="11" t="s">
        <v>40</v>
      </c>
      <c r="F1" s="12" t="s">
        <v>42</v>
      </c>
      <c r="G1" s="12" t="s">
        <v>43</v>
      </c>
      <c r="H1" s="12" t="s">
        <v>45</v>
      </c>
      <c r="I1" s="12" t="s">
        <v>48</v>
      </c>
      <c r="J1" s="13" t="s">
        <v>44</v>
      </c>
    </row>
    <row r="2" spans="1:12" ht="23.25" customHeight="1" x14ac:dyDescent="0.25">
      <c r="A2" s="9" t="s">
        <v>34</v>
      </c>
      <c r="B2" s="9"/>
      <c r="C2" s="10"/>
      <c r="D2" s="10"/>
      <c r="E2" s="10"/>
      <c r="F2" s="10"/>
      <c r="G2" s="10"/>
      <c r="H2" s="10"/>
      <c r="I2" s="10"/>
      <c r="J2" s="10"/>
    </row>
    <row r="3" spans="1:12" ht="31.5" customHeight="1" x14ac:dyDescent="0.25">
      <c r="A3" s="10" t="s">
        <v>35</v>
      </c>
      <c r="B3" s="10" t="s">
        <v>41</v>
      </c>
      <c r="C3" s="14">
        <v>0.6</v>
      </c>
      <c r="D3" s="14">
        <v>0.6</v>
      </c>
      <c r="E3" s="14">
        <v>0.6</v>
      </c>
      <c r="F3" s="14">
        <f>+(C3+D3+E3)/3</f>
        <v>0.6</v>
      </c>
      <c r="G3" s="15">
        <v>9</v>
      </c>
      <c r="H3" s="10">
        <f>F3*G3</f>
        <v>5.3999999999999995</v>
      </c>
      <c r="I3" s="10"/>
      <c r="J3" s="10"/>
    </row>
    <row r="4" spans="1:12" ht="71.25" customHeight="1" x14ac:dyDescent="0.3">
      <c r="A4" s="10" t="s">
        <v>36</v>
      </c>
      <c r="B4" s="10" t="s">
        <v>46</v>
      </c>
      <c r="C4" s="14">
        <v>0.39</v>
      </c>
      <c r="D4" s="14">
        <v>0.39</v>
      </c>
      <c r="E4" s="14">
        <v>0.38</v>
      </c>
      <c r="F4" s="14">
        <f>+(C4+D4+E4)/3</f>
        <v>0.38666666666666671</v>
      </c>
      <c r="G4" s="15">
        <v>30</v>
      </c>
      <c r="H4" s="10">
        <f>F4*G4</f>
        <v>11.600000000000001</v>
      </c>
      <c r="I4" s="10"/>
      <c r="J4" s="10"/>
    </row>
    <row r="5" spans="1:12" ht="90.75" customHeight="1" x14ac:dyDescent="0.25">
      <c r="A5" s="10" t="s">
        <v>37</v>
      </c>
      <c r="B5" s="10" t="s">
        <v>47</v>
      </c>
      <c r="C5" s="14">
        <v>0.3</v>
      </c>
      <c r="D5" s="14">
        <v>0.39</v>
      </c>
      <c r="E5" s="14">
        <v>0.25</v>
      </c>
      <c r="F5" s="14">
        <f>+(C5+D5+E5)/3</f>
        <v>0.3133333333333333</v>
      </c>
      <c r="G5" s="15">
        <v>30</v>
      </c>
      <c r="H5" s="10">
        <f>F5*G5</f>
        <v>9.3999999999999986</v>
      </c>
      <c r="I5" s="10"/>
      <c r="J5" s="10"/>
    </row>
    <row r="6" spans="1:12" ht="46.2" customHeight="1" x14ac:dyDescent="0.3">
      <c r="A6" s="10"/>
      <c r="B6" s="10"/>
      <c r="C6" s="14"/>
      <c r="D6" s="14"/>
      <c r="E6" s="14"/>
      <c r="F6" s="10"/>
      <c r="G6" s="10"/>
      <c r="H6" s="10"/>
      <c r="I6" s="9">
        <v>1</v>
      </c>
      <c r="J6" s="16">
        <f>+H3+H4+H5+I6</f>
        <v>27.4</v>
      </c>
      <c r="L6" s="10" t="s">
        <v>52</v>
      </c>
    </row>
    <row r="8" spans="1:12" x14ac:dyDescent="0.3">
      <c r="A8" s="19" t="s">
        <v>2</v>
      </c>
      <c r="B8" s="19" t="s">
        <v>3</v>
      </c>
      <c r="C8" s="19" t="s">
        <v>15</v>
      </c>
      <c r="D8" s="2"/>
      <c r="E8" s="2"/>
    </row>
    <row r="9" spans="1:12" x14ac:dyDescent="0.3">
      <c r="A9" s="24" t="s">
        <v>34</v>
      </c>
      <c r="B9" s="20">
        <v>75321</v>
      </c>
      <c r="C9" s="20">
        <f>MIN($B$9:$B$9)/B9*30</f>
        <v>30</v>
      </c>
      <c r="D9" s="5"/>
      <c r="E9" s="6"/>
    </row>
    <row r="10" spans="1:12" x14ac:dyDescent="0.3">
      <c r="A10"/>
      <c r="B10" s="3"/>
      <c r="C10" s="3"/>
      <c r="D10" s="5"/>
      <c r="E10" s="3"/>
    </row>
    <row r="11" spans="1:12" x14ac:dyDescent="0.3">
      <c r="A11" s="19" t="s">
        <v>19</v>
      </c>
      <c r="B11" s="21"/>
      <c r="C11" s="22" t="s">
        <v>20</v>
      </c>
      <c r="D11" s="23" t="s">
        <v>21</v>
      </c>
      <c r="E11" s="22" t="s">
        <v>4</v>
      </c>
    </row>
    <row r="12" spans="1:12" x14ac:dyDescent="0.3">
      <c r="A12" s="24" t="s">
        <v>34</v>
      </c>
      <c r="B12" s="21"/>
      <c r="C12" s="21">
        <f>J6</f>
        <v>27.4</v>
      </c>
      <c r="D12" s="25">
        <f>C9</f>
        <v>30</v>
      </c>
      <c r="E12" s="22">
        <f>C12+D12</f>
        <v>57.4</v>
      </c>
    </row>
  </sheetData>
  <pageMargins left="0.70866141732283472" right="0.70866141732283472" top="0.74803149606299213" bottom="0.74803149606299213" header="0.31496062992125984" footer="0.31496062992125984"/>
  <pageSetup paperSize="9" orientation="landscape" r:id="rId1"/>
  <headerFooter>
    <oddHeader>&amp;CCalcolo Punteggi gara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activeCell="J23" sqref="J23"/>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10" width="7.33203125" customWidth="1"/>
    <col min="11" max="12" width="9.44140625" customWidth="1"/>
  </cols>
  <sheetData>
    <row r="1" spans="1:13" x14ac:dyDescent="0.3">
      <c r="A1" s="38" t="s">
        <v>0</v>
      </c>
      <c r="B1" s="19" t="s">
        <v>5</v>
      </c>
      <c r="C1" s="19" t="s">
        <v>6</v>
      </c>
      <c r="D1" s="19" t="s">
        <v>7</v>
      </c>
      <c r="E1" s="19" t="s">
        <v>8</v>
      </c>
      <c r="F1" s="19" t="s">
        <v>9</v>
      </c>
      <c r="G1" s="19" t="s">
        <v>10</v>
      </c>
      <c r="H1" s="19" t="s">
        <v>11</v>
      </c>
      <c r="I1" s="19" t="s">
        <v>12</v>
      </c>
      <c r="J1" s="19" t="s">
        <v>17</v>
      </c>
      <c r="K1" s="19" t="s">
        <v>1</v>
      </c>
      <c r="M1" s="1"/>
    </row>
    <row r="2" spans="1:13" ht="15" customHeight="1" x14ac:dyDescent="0.3">
      <c r="A2" s="24" t="s">
        <v>16</v>
      </c>
      <c r="B2" s="24">
        <v>20</v>
      </c>
      <c r="C2" s="24">
        <v>10</v>
      </c>
      <c r="D2" s="24">
        <v>5</v>
      </c>
      <c r="E2" s="24">
        <v>5</v>
      </c>
      <c r="F2" s="24">
        <v>4</v>
      </c>
      <c r="G2" s="24">
        <v>5</v>
      </c>
      <c r="H2" s="24">
        <v>15</v>
      </c>
      <c r="I2" s="24">
        <v>5</v>
      </c>
      <c r="J2" s="24">
        <v>1</v>
      </c>
      <c r="K2" s="20">
        <f>SUM(B2:J2)</f>
        <v>70</v>
      </c>
    </row>
    <row r="3" spans="1:13" x14ac:dyDescent="0.3">
      <c r="A3" s="24" t="s">
        <v>22</v>
      </c>
      <c r="B3" s="24">
        <v>20</v>
      </c>
      <c r="C3" s="24">
        <v>10</v>
      </c>
      <c r="D3" s="24">
        <v>5</v>
      </c>
      <c r="E3" s="24">
        <v>5</v>
      </c>
      <c r="F3" s="24">
        <v>4</v>
      </c>
      <c r="G3" s="24">
        <v>5</v>
      </c>
      <c r="H3" s="24">
        <v>15</v>
      </c>
      <c r="I3" s="24">
        <v>5</v>
      </c>
      <c r="J3" s="24">
        <v>0</v>
      </c>
      <c r="K3" s="21">
        <f>SUM(B3:J3)</f>
        <v>69</v>
      </c>
    </row>
    <row r="4" spans="1:13" x14ac:dyDescent="0.3">
      <c r="A4" s="24" t="s">
        <v>23</v>
      </c>
      <c r="B4" s="24">
        <v>20</v>
      </c>
      <c r="C4" s="24">
        <v>10</v>
      </c>
      <c r="D4" s="24">
        <v>5</v>
      </c>
      <c r="E4" s="24">
        <v>5</v>
      </c>
      <c r="F4" s="24">
        <v>4</v>
      </c>
      <c r="G4" s="24">
        <v>5</v>
      </c>
      <c r="H4" s="24">
        <v>15</v>
      </c>
      <c r="I4" s="24">
        <v>5</v>
      </c>
      <c r="J4" s="37">
        <v>0</v>
      </c>
      <c r="K4" s="21">
        <f>SUM(B4:J4)</f>
        <v>69</v>
      </c>
    </row>
    <row r="6" spans="1:13" x14ac:dyDescent="0.3">
      <c r="A6" s="19" t="s">
        <v>2</v>
      </c>
      <c r="B6" s="19" t="s">
        <v>3</v>
      </c>
      <c r="C6" s="19" t="s">
        <v>15</v>
      </c>
      <c r="D6" s="2"/>
      <c r="E6" s="2"/>
    </row>
    <row r="7" spans="1:13" x14ac:dyDescent="0.3">
      <c r="A7" s="24" t="str">
        <f>A2</f>
        <v>Unipol Assicurazioni</v>
      </c>
      <c r="B7" s="20">
        <v>12750</v>
      </c>
      <c r="C7" s="20">
        <f>MIN($B$7:$B$9)/B7*30</f>
        <v>27.024517647058822</v>
      </c>
      <c r="D7" s="5"/>
      <c r="E7" s="6"/>
    </row>
    <row r="8" spans="1:13" x14ac:dyDescent="0.3">
      <c r="A8" s="24" t="str">
        <f>A3</f>
        <v>Vittoria Assicurazioni</v>
      </c>
      <c r="B8" s="21">
        <v>11485.42</v>
      </c>
      <c r="C8" s="20">
        <f t="shared" ref="C8:C9" si="0">MIN($B$7:$B$9)/B8*30</f>
        <v>30</v>
      </c>
      <c r="D8" s="5"/>
      <c r="E8" s="6"/>
    </row>
    <row r="9" spans="1:13" x14ac:dyDescent="0.3">
      <c r="A9" s="24" t="str">
        <f>A4</f>
        <v>Nobis Assicurazioni</v>
      </c>
      <c r="B9" s="20">
        <v>12410</v>
      </c>
      <c r="C9" s="20">
        <f t="shared" si="0"/>
        <v>27.764915390813858</v>
      </c>
      <c r="D9" s="5"/>
      <c r="E9" s="6"/>
    </row>
    <row r="10" spans="1:13" x14ac:dyDescent="0.3">
      <c r="B10" s="3"/>
      <c r="C10" s="3"/>
      <c r="D10" s="5"/>
      <c r="E10" s="3"/>
    </row>
    <row r="11" spans="1:13" x14ac:dyDescent="0.3">
      <c r="A11" s="19" t="s">
        <v>19</v>
      </c>
      <c r="B11" s="21"/>
      <c r="C11" s="22" t="s">
        <v>20</v>
      </c>
      <c r="D11" s="23" t="s">
        <v>21</v>
      </c>
      <c r="E11" s="22" t="s">
        <v>4</v>
      </c>
    </row>
    <row r="12" spans="1:13" x14ac:dyDescent="0.3">
      <c r="A12" s="24" t="str">
        <f>A7</f>
        <v>Unipol Assicurazioni</v>
      </c>
      <c r="B12" s="21"/>
      <c r="C12" s="21">
        <f>K2</f>
        <v>70</v>
      </c>
      <c r="D12" s="25">
        <f>C7</f>
        <v>27.024517647058822</v>
      </c>
      <c r="E12" s="22">
        <f>C12+D12</f>
        <v>97.024517647058815</v>
      </c>
    </row>
    <row r="13" spans="1:13" x14ac:dyDescent="0.3">
      <c r="A13" s="24" t="str">
        <f>A8</f>
        <v>Vittoria Assicurazioni</v>
      </c>
      <c r="B13" s="21"/>
      <c r="C13" s="21">
        <f>K3</f>
        <v>69</v>
      </c>
      <c r="D13" s="25">
        <f>C8</f>
        <v>30</v>
      </c>
      <c r="E13" s="22">
        <f>C13+D13</f>
        <v>99</v>
      </c>
    </row>
    <row r="14" spans="1:13" x14ac:dyDescent="0.3">
      <c r="A14" s="24" t="str">
        <f>A4</f>
        <v>Nobis Assicurazioni</v>
      </c>
      <c r="B14" s="22"/>
      <c r="C14" s="21">
        <f>K4</f>
        <v>69</v>
      </c>
      <c r="D14" s="25">
        <f>C9</f>
        <v>27.764915390813858</v>
      </c>
      <c r="E14" s="22">
        <f>C14+D14</f>
        <v>96.764915390813854</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D24" sqref="D24"/>
    </sheetView>
  </sheetViews>
  <sheetFormatPr defaultRowHeight="14.4" x14ac:dyDescent="0.3"/>
  <cols>
    <col min="1" max="1" width="33.33203125" bestFit="1" customWidth="1"/>
    <col min="2" max="2" width="13.6640625" bestFit="1" customWidth="1"/>
    <col min="3" max="4" width="10.6640625" customWidth="1"/>
    <col min="5" max="5" width="7.6640625" bestFit="1" customWidth="1"/>
    <col min="6" max="8" width="7.33203125" customWidth="1"/>
    <col min="9" max="9" width="9.44140625" customWidth="1"/>
  </cols>
  <sheetData>
    <row r="1" spans="1:10" x14ac:dyDescent="0.3">
      <c r="A1" s="38" t="s">
        <v>0</v>
      </c>
      <c r="B1" s="19" t="s">
        <v>5</v>
      </c>
      <c r="C1" s="19" t="s">
        <v>6</v>
      </c>
      <c r="D1" s="19" t="s">
        <v>7</v>
      </c>
      <c r="E1" s="19" t="s">
        <v>8</v>
      </c>
      <c r="F1" s="19" t="s">
        <v>9</v>
      </c>
      <c r="G1" s="19" t="s">
        <v>17</v>
      </c>
      <c r="H1" s="19" t="s">
        <v>1</v>
      </c>
      <c r="J1" s="1"/>
    </row>
    <row r="2" spans="1:10" ht="15" customHeight="1" x14ac:dyDescent="0.3">
      <c r="A2" s="24" t="s">
        <v>16</v>
      </c>
      <c r="B2" s="24">
        <v>19</v>
      </c>
      <c r="C2" s="24">
        <v>20</v>
      </c>
      <c r="D2" s="24">
        <v>10</v>
      </c>
      <c r="E2" s="24">
        <v>10</v>
      </c>
      <c r="F2" s="24">
        <v>10</v>
      </c>
      <c r="G2" s="24">
        <v>1</v>
      </c>
      <c r="H2" s="20">
        <f>SUM(B2:G2)</f>
        <v>70</v>
      </c>
    </row>
    <row r="3" spans="1:10" x14ac:dyDescent="0.3">
      <c r="A3" s="24" t="s">
        <v>22</v>
      </c>
      <c r="B3" s="24">
        <v>19</v>
      </c>
      <c r="C3" s="24">
        <v>20</v>
      </c>
      <c r="D3" s="24">
        <v>10</v>
      </c>
      <c r="E3" s="24">
        <v>10</v>
      </c>
      <c r="F3" s="24">
        <v>10</v>
      </c>
      <c r="G3" s="24">
        <v>0</v>
      </c>
      <c r="H3" s="21">
        <f>SUM(B3:G3)</f>
        <v>69</v>
      </c>
    </row>
    <row r="4" spans="1:10" x14ac:dyDescent="0.3">
      <c r="A4" s="24" t="s">
        <v>24</v>
      </c>
      <c r="B4" s="24">
        <v>19</v>
      </c>
      <c r="C4" s="24">
        <v>20</v>
      </c>
      <c r="D4" s="24">
        <v>10</v>
      </c>
      <c r="E4" s="24">
        <v>10</v>
      </c>
      <c r="F4" s="24">
        <v>10</v>
      </c>
      <c r="G4" s="24">
        <v>0</v>
      </c>
      <c r="H4" s="21">
        <f>SUM(B4:G4)</f>
        <v>69</v>
      </c>
    </row>
    <row r="5" spans="1:10" x14ac:dyDescent="0.3">
      <c r="A5" s="24" t="s">
        <v>25</v>
      </c>
      <c r="B5" s="24">
        <v>19</v>
      </c>
      <c r="C5" s="24">
        <v>20</v>
      </c>
      <c r="D5" s="24">
        <v>10</v>
      </c>
      <c r="E5" s="24">
        <v>10</v>
      </c>
      <c r="F5" s="24">
        <v>10</v>
      </c>
      <c r="G5" s="24">
        <v>0</v>
      </c>
      <c r="H5" s="21">
        <f>SUM(B5:G5)</f>
        <v>69</v>
      </c>
    </row>
    <row r="7" spans="1:10" x14ac:dyDescent="0.3">
      <c r="A7" s="19" t="s">
        <v>2</v>
      </c>
      <c r="B7" s="19" t="s">
        <v>3</v>
      </c>
      <c r="C7" s="19" t="s">
        <v>15</v>
      </c>
      <c r="D7" s="2"/>
      <c r="E7" s="2"/>
    </row>
    <row r="8" spans="1:10" x14ac:dyDescent="0.3">
      <c r="A8" s="24" t="str">
        <f>A2</f>
        <v>Unipol Assicurazioni</v>
      </c>
      <c r="B8" s="20">
        <v>1475.5</v>
      </c>
      <c r="C8" s="20">
        <f>MIN($B$8:$B$11)/B8*30</f>
        <v>25.537106065740424</v>
      </c>
      <c r="D8" s="5"/>
      <c r="E8" s="6"/>
    </row>
    <row r="9" spans="1:10" x14ac:dyDescent="0.3">
      <c r="A9" s="24" t="str">
        <f>A3</f>
        <v>Vittoria Assicurazioni</v>
      </c>
      <c r="B9" s="21">
        <v>1800</v>
      </c>
      <c r="C9" s="20">
        <f t="shared" ref="C9:C11" si="0">MIN($B$8:$B$11)/B9*30</f>
        <v>20.933333333333334</v>
      </c>
      <c r="D9" s="5"/>
      <c r="E9" s="6"/>
    </row>
    <row r="10" spans="1:10" x14ac:dyDescent="0.3">
      <c r="A10" s="24" t="str">
        <f>A4</f>
        <v>AIG Europe</v>
      </c>
      <c r="B10" s="20">
        <v>1500</v>
      </c>
      <c r="C10" s="20">
        <f t="shared" si="0"/>
        <v>25.12</v>
      </c>
      <c r="D10" s="5"/>
      <c r="E10" s="6"/>
    </row>
    <row r="11" spans="1:10" x14ac:dyDescent="0.3">
      <c r="A11" s="24" t="str">
        <f>A5</f>
        <v>Balcia</v>
      </c>
      <c r="B11" s="20">
        <v>1256</v>
      </c>
      <c r="C11" s="20">
        <f t="shared" si="0"/>
        <v>30</v>
      </c>
      <c r="D11" s="5"/>
      <c r="E11" s="6"/>
    </row>
    <row r="12" spans="1:10" x14ac:dyDescent="0.3">
      <c r="B12" s="3"/>
      <c r="C12" s="3"/>
      <c r="D12" s="5"/>
      <c r="E12" s="3"/>
    </row>
    <row r="13" spans="1:10" x14ac:dyDescent="0.3">
      <c r="A13" s="19" t="s">
        <v>19</v>
      </c>
      <c r="B13" s="21"/>
      <c r="C13" s="22" t="s">
        <v>20</v>
      </c>
      <c r="D13" s="23" t="s">
        <v>21</v>
      </c>
      <c r="E13" s="22" t="s">
        <v>4</v>
      </c>
    </row>
    <row r="14" spans="1:10" x14ac:dyDescent="0.3">
      <c r="A14" s="24" t="str">
        <f>A8</f>
        <v>Unipol Assicurazioni</v>
      </c>
      <c r="B14" s="21"/>
      <c r="C14" s="21">
        <f>H2</f>
        <v>70</v>
      </c>
      <c r="D14" s="25">
        <f>C8</f>
        <v>25.537106065740424</v>
      </c>
      <c r="E14" s="22">
        <f>C14+D14</f>
        <v>95.537106065740431</v>
      </c>
    </row>
    <row r="15" spans="1:10" x14ac:dyDescent="0.3">
      <c r="A15" s="24" t="str">
        <f>A9</f>
        <v>Vittoria Assicurazioni</v>
      </c>
      <c r="B15" s="21"/>
      <c r="C15" s="21">
        <f>H3</f>
        <v>69</v>
      </c>
      <c r="D15" s="25">
        <f>C9</f>
        <v>20.933333333333334</v>
      </c>
      <c r="E15" s="22">
        <f>C15+D15</f>
        <v>89.933333333333337</v>
      </c>
    </row>
    <row r="16" spans="1:10" x14ac:dyDescent="0.3">
      <c r="A16" s="24" t="str">
        <f>A4</f>
        <v>AIG Europe</v>
      </c>
      <c r="B16" s="22"/>
      <c r="C16" s="21">
        <f>H4</f>
        <v>69</v>
      </c>
      <c r="D16" s="25">
        <f>C10</f>
        <v>25.12</v>
      </c>
      <c r="E16" s="22">
        <f>C16+D16</f>
        <v>94.12</v>
      </c>
    </row>
    <row r="17" spans="1:5" x14ac:dyDescent="0.3">
      <c r="A17" s="24" t="str">
        <f>A5</f>
        <v>Balcia</v>
      </c>
      <c r="B17" s="24"/>
      <c r="C17" s="21">
        <f>H5</f>
        <v>69</v>
      </c>
      <c r="D17" s="25">
        <f>C11</f>
        <v>30</v>
      </c>
      <c r="E17" s="22">
        <f>C17+D17</f>
        <v>99</v>
      </c>
    </row>
  </sheetData>
  <printOptions horizontalCentered="1" gridLines="1"/>
  <pageMargins left="0.70866141732283472" right="0.70866141732283472" top="1.1417322834645669" bottom="0.55118110236220474" header="0.31496062992125984" footer="0.31496062992125984"/>
  <pageSetup paperSize="9" fitToHeight="0" orientation="landscape" horizontalDpi="1200" verticalDpi="1200" r:id="rId1"/>
  <headerFooter>
    <oddHeader>&amp;CCalcolo Punteggi gara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20</vt:i4>
      </vt:variant>
    </vt:vector>
  </HeadingPairs>
  <TitlesOfParts>
    <vt:vector size="20" baseType="lpstr">
      <vt:lpstr>Offerte Lotto 1</vt:lpstr>
      <vt:lpstr>Offerte Lotto 2</vt:lpstr>
      <vt:lpstr>Offerte Lotto 3</vt:lpstr>
      <vt:lpstr>Offerte Lotto 4</vt:lpstr>
      <vt:lpstr>Offerte Lotto 5</vt:lpstr>
      <vt:lpstr>Offerte Lotto 6</vt:lpstr>
      <vt:lpstr>Offerte Lotto 7</vt:lpstr>
      <vt:lpstr>Offerte Lotto 9</vt:lpstr>
      <vt:lpstr>Offerte Lotto 10</vt:lpstr>
      <vt:lpstr>Offerte Lotto 11</vt:lpstr>
      <vt:lpstr>Offerte Lotto 12</vt:lpstr>
      <vt:lpstr>Offerte Lotto 13</vt:lpstr>
      <vt:lpstr>Offerte Lotto 14</vt:lpstr>
      <vt:lpstr>Offerte Lotto 15</vt:lpstr>
      <vt:lpstr>Offerte Lotto 16</vt:lpstr>
      <vt:lpstr>Offerte Lotto 17</vt:lpstr>
      <vt:lpstr>Offerte Lotto 18</vt:lpstr>
      <vt:lpstr>Offerte Lotto 19</vt:lpstr>
      <vt:lpstr>Offerte Lotto 20</vt:lpstr>
      <vt:lpstr>Offerte Lotto 21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Vito Fagioli</dc:creator>
  <cp:lastModifiedBy>Matteo Mereu</cp:lastModifiedBy>
  <cp:lastPrinted>2026-04-21T07:56:54Z</cp:lastPrinted>
  <dcterms:created xsi:type="dcterms:W3CDTF">2018-12-05T07:33:15Z</dcterms:created>
  <dcterms:modified xsi:type="dcterms:W3CDTF">2026-04-21T07:57:00Z</dcterms:modified>
</cp:coreProperties>
</file>